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i_\Desktop\Blog SC\"/>
    </mc:Choice>
  </mc:AlternateContent>
  <xr:revisionPtr revIDLastSave="0" documentId="8_{A7D29942-728B-4003-93E6-AA857BF30CAC}" xr6:coauthVersionLast="47" xr6:coauthVersionMax="47" xr10:uidLastSave="{00000000-0000-0000-0000-000000000000}"/>
  <bookViews>
    <workbookView xWindow="-108" yWindow="-108" windowWidth="23256" windowHeight="12456" activeTab="1" xr2:uid="{74CDC8F1-D22E-476E-AF62-850C27E1B12D}"/>
  </bookViews>
  <sheets>
    <sheet name="Formules absence" sheetId="1" r:id="rId1"/>
    <sheet name="exempl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2" l="1"/>
  <c r="K14" i="2"/>
  <c r="W23" i="2"/>
  <c r="U17" i="2"/>
  <c r="U19" i="2" s="1"/>
  <c r="T15" i="2"/>
  <c r="U21" i="2" s="1"/>
  <c r="K15" i="1"/>
  <c r="L21" i="1" s="1"/>
  <c r="N23" i="1"/>
  <c r="L17" i="1"/>
  <c r="L19" i="1" l="1"/>
</calcChain>
</file>

<file path=xl/sharedStrings.xml><?xml version="1.0" encoding="utf-8"?>
<sst xmlns="http://schemas.openxmlformats.org/spreadsheetml/2006/main" count="90" uniqueCount="57">
  <si>
    <t>Heure totale du mois</t>
  </si>
  <si>
    <t>Salaire de base x nbre d'heure absence au travail</t>
  </si>
  <si>
    <t>Montant absence :</t>
  </si>
  <si>
    <t>Maintien employeur</t>
  </si>
  <si>
    <t>Ancienneté &gt; 1 an</t>
  </si>
  <si>
    <t>Montant absence</t>
  </si>
  <si>
    <t>Nbre d'heure absence au travail</t>
  </si>
  <si>
    <t>Montant absence x Nbre d'heure pris en charge par employeur (hors S et D) x 90%</t>
  </si>
  <si>
    <r>
      <rPr>
        <b/>
        <sz val="11"/>
        <color theme="1"/>
        <rFont val="Calibri"/>
        <family val="2"/>
        <scheme val="minor"/>
      </rPr>
      <t>Maintien employeur: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 ATTENTION 7 jours calendaires de carences pour Maladie et Acc Trajet</t>
    </r>
  </si>
  <si>
    <t>IJSS à déduire:</t>
  </si>
  <si>
    <t>3 derniers salaire brut x 50% x nbre de jour de maintien calendaire</t>
  </si>
  <si>
    <t>Attention pas dépasser 3077,67€ par salaire brut</t>
  </si>
  <si>
    <t xml:space="preserve">  Pour Maladie</t>
  </si>
  <si>
    <t xml:space="preserve">Salaire Précédent      x </t>
  </si>
  <si>
    <t xml:space="preserve"> 60% les 28 premiers jours</t>
  </si>
  <si>
    <t xml:space="preserve">80% à partir du 29 ème </t>
  </si>
  <si>
    <t>CALCULS ABSENCE</t>
  </si>
  <si>
    <t xml:space="preserve">FORMULES ABSENCE </t>
  </si>
  <si>
    <t>Salaire de base:</t>
  </si>
  <si>
    <t xml:space="preserve">Heure totale du mois: </t>
  </si>
  <si>
    <t>Nbre heure absence au travail:</t>
  </si>
  <si>
    <t>Nbre d'heure pris en charge par employeur:</t>
  </si>
  <si>
    <t>Salaire brut M-1:</t>
  </si>
  <si>
    <t>Salaire brut M-2:</t>
  </si>
  <si>
    <t>Salaire brut M-3:</t>
  </si>
  <si>
    <t>IJSS à déduire Maladie</t>
  </si>
  <si>
    <t>IJSSà déduire Maladie pro, Acc travail, Acc trajet</t>
  </si>
  <si>
    <t>Total:</t>
  </si>
  <si>
    <r>
      <t>Nbre jour maintien par Secu</t>
    </r>
    <r>
      <rPr>
        <b/>
        <sz val="10"/>
        <color rgb="FF00B050"/>
        <rFont val="Calibri"/>
        <family val="2"/>
        <scheme val="minor"/>
      </rPr>
      <t xml:space="preserve"> (calendaire)</t>
    </r>
    <r>
      <rPr>
        <b/>
        <sz val="11"/>
        <color rgb="FF00B050"/>
        <rFont val="Calibri"/>
        <family val="2"/>
        <scheme val="minor"/>
      </rPr>
      <t xml:space="preserve">: </t>
    </r>
  </si>
  <si>
    <t>Maladie PRO, acc travail, acc trajet</t>
  </si>
  <si>
    <t>Exemple</t>
  </si>
  <si>
    <t>Arrêt Maladie du 7/03/N au 20/03/N</t>
  </si>
  <si>
    <t>V</t>
  </si>
  <si>
    <t>S</t>
  </si>
  <si>
    <t>D</t>
  </si>
  <si>
    <t>L</t>
  </si>
  <si>
    <t>M</t>
  </si>
  <si>
    <t>J</t>
  </si>
  <si>
    <t>Dernier jour travailler</t>
  </si>
  <si>
    <t>â</t>
  </si>
  <si>
    <t>7 jrs carence</t>
  </si>
  <si>
    <t>doublons secu employeur</t>
  </si>
  <si>
    <t>5*7= 35h</t>
  </si>
  <si>
    <t>Absence - jour normalement travailler = 10 jours x</t>
  </si>
  <si>
    <t>x</t>
  </si>
  <si>
    <t>doublons</t>
  </si>
  <si>
    <t xml:space="preserve">Nbre jour maintien par Secu (calendaire): </t>
  </si>
  <si>
    <t>Fiche de paie</t>
  </si>
  <si>
    <t>salaire de base</t>
  </si>
  <si>
    <t>Montant</t>
  </si>
  <si>
    <t>tarif horaire</t>
  </si>
  <si>
    <t>nombre d'heure</t>
  </si>
  <si>
    <t>absence</t>
  </si>
  <si>
    <t>Complt employeur</t>
  </si>
  <si>
    <t>IJSS</t>
  </si>
  <si>
    <t>TOTAL</t>
  </si>
  <si>
    <t>10*7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</si>
</sst>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6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Wingdings"/>
      <charset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0" fontId="6" fillId="0" borderId="3" xfId="0" applyFont="1" applyBorder="1"/>
    <xf numFmtId="0" fontId="2" fillId="2" borderId="8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5" xfId="0" applyFill="1" applyBorder="1"/>
    <xf numFmtId="0" fontId="0" fillId="3" borderId="7" xfId="0" applyFill="1" applyBorder="1"/>
    <xf numFmtId="0" fontId="5" fillId="2" borderId="13" xfId="0" applyFont="1" applyFill="1" applyBorder="1"/>
    <xf numFmtId="0" fontId="5" fillId="3" borderId="13" xfId="0" applyFont="1" applyFill="1" applyBorder="1"/>
    <xf numFmtId="0" fontId="0" fillId="3" borderId="17" xfId="0" applyFill="1" applyBorder="1"/>
    <xf numFmtId="0" fontId="2" fillId="4" borderId="8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3" fillId="4" borderId="9" xfId="0" applyFont="1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7" xfId="0" applyFill="1" applyBorder="1"/>
    <xf numFmtId="43" fontId="6" fillId="0" borderId="15" xfId="1" applyFont="1" applyBorder="1"/>
    <xf numFmtId="0" fontId="5" fillId="4" borderId="13" xfId="0" applyFont="1" applyFill="1" applyBorder="1"/>
    <xf numFmtId="0" fontId="2" fillId="5" borderId="13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4" xfId="0" applyFill="1" applyBorder="1"/>
    <xf numFmtId="0" fontId="0" fillId="5" borderId="4" xfId="0" applyFill="1" applyBorder="1"/>
    <xf numFmtId="0" fontId="0" fillId="5" borderId="5" xfId="0" applyFill="1" applyBorder="1"/>
    <xf numFmtId="0" fontId="5" fillId="5" borderId="13" xfId="0" applyFont="1" applyFill="1" applyBorder="1"/>
    <xf numFmtId="0" fontId="0" fillId="5" borderId="17" xfId="0" applyFill="1" applyBorder="1"/>
    <xf numFmtId="0" fontId="0" fillId="5" borderId="16" xfId="0" applyFill="1" applyBorder="1"/>
    <xf numFmtId="0" fontId="6" fillId="5" borderId="3" xfId="0" applyFont="1" applyFill="1" applyBorder="1"/>
    <xf numFmtId="0" fontId="0" fillId="6" borderId="0" xfId="0" applyFill="1" applyAlignment="1">
      <alignment vertical="center"/>
    </xf>
    <xf numFmtId="0" fontId="0" fillId="2" borderId="17" xfId="0" applyFill="1" applyBorder="1"/>
    <xf numFmtId="43" fontId="6" fillId="6" borderId="3" xfId="1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right"/>
    </xf>
    <xf numFmtId="0" fontId="0" fillId="4" borderId="17" xfId="0" applyFill="1" applyBorder="1"/>
    <xf numFmtId="43" fontId="6" fillId="6" borderId="3" xfId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8" borderId="18" xfId="0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7" borderId="13" xfId="0" applyFill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7" fillId="0" borderId="0" xfId="0" applyFont="1"/>
    <xf numFmtId="0" fontId="17" fillId="5" borderId="3" xfId="0" applyFont="1" applyFill="1" applyBorder="1"/>
    <xf numFmtId="0" fontId="17" fillId="0" borderId="3" xfId="0" applyFont="1" applyBorder="1"/>
    <xf numFmtId="0" fontId="7" fillId="2" borderId="13" xfId="0" applyFont="1" applyFill="1" applyBorder="1"/>
    <xf numFmtId="0" fontId="16" fillId="2" borderId="17" xfId="0" applyFont="1" applyFill="1" applyBorder="1"/>
    <xf numFmtId="43" fontId="17" fillId="6" borderId="3" xfId="1" applyFont="1" applyFill="1" applyBorder="1" applyAlignment="1">
      <alignment vertical="center"/>
    </xf>
    <xf numFmtId="0" fontId="16" fillId="6" borderId="0" xfId="0" applyFont="1" applyFill="1" applyAlignment="1">
      <alignment vertical="center"/>
    </xf>
    <xf numFmtId="0" fontId="7" fillId="3" borderId="13" xfId="0" applyFont="1" applyFill="1" applyBorder="1"/>
    <xf numFmtId="0" fontId="16" fillId="3" borderId="17" xfId="0" applyFont="1" applyFill="1" applyBorder="1"/>
    <xf numFmtId="164" fontId="17" fillId="6" borderId="3" xfId="0" applyNumberFormat="1" applyFont="1" applyFill="1" applyBorder="1" applyAlignment="1">
      <alignment horizontal="right"/>
    </xf>
    <xf numFmtId="0" fontId="7" fillId="4" borderId="13" xfId="0" applyFont="1" applyFill="1" applyBorder="1"/>
    <xf numFmtId="0" fontId="16" fillId="4" borderId="17" xfId="0" applyFont="1" applyFill="1" applyBorder="1"/>
    <xf numFmtId="43" fontId="17" fillId="6" borderId="3" xfId="1" applyFont="1" applyFill="1" applyBorder="1" applyAlignment="1">
      <alignment horizontal="right" vertical="center"/>
    </xf>
    <xf numFmtId="0" fontId="7" fillId="5" borderId="13" xfId="0" applyFont="1" applyFill="1" applyBorder="1"/>
    <xf numFmtId="0" fontId="16" fillId="5" borderId="17" xfId="0" applyFont="1" applyFill="1" applyBorder="1"/>
    <xf numFmtId="0" fontId="16" fillId="5" borderId="16" xfId="0" applyFont="1" applyFill="1" applyBorder="1"/>
    <xf numFmtId="43" fontId="17" fillId="0" borderId="15" xfId="1" applyFont="1" applyBorder="1"/>
    <xf numFmtId="0" fontId="0" fillId="0" borderId="18" xfId="0" applyBorder="1"/>
    <xf numFmtId="0" fontId="0" fillId="0" borderId="18" xfId="0" applyBorder="1" applyAlignment="1"/>
    <xf numFmtId="0" fontId="0" fillId="0" borderId="18" xfId="0" applyBorder="1" applyAlignment="1">
      <alignment horizontal="center" vertical="center"/>
    </xf>
    <xf numFmtId="43" fontId="0" fillId="0" borderId="18" xfId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/>
    <xf numFmtId="0" fontId="0" fillId="0" borderId="17" xfId="0" applyBorder="1" applyAlignment="1"/>
    <xf numFmtId="0" fontId="0" fillId="0" borderId="16" xfId="0" applyBorder="1" applyAlignment="1"/>
    <xf numFmtId="166" fontId="0" fillId="0" borderId="18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1" borderId="18" xfId="0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19</xdr:row>
      <xdr:rowOff>7620</xdr:rowOff>
    </xdr:from>
    <xdr:to>
      <xdr:col>3</xdr:col>
      <xdr:colOff>777240</xdr:colOff>
      <xdr:row>20</xdr:row>
      <xdr:rowOff>22860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C17D8D07-B5BA-4E1F-8F41-70D11409EEC5}"/>
            </a:ext>
          </a:extLst>
        </xdr:cNvPr>
        <xdr:cNvCxnSpPr/>
      </xdr:nvCxnSpPr>
      <xdr:spPr>
        <a:xfrm flipH="1">
          <a:off x="1104900" y="3497580"/>
          <a:ext cx="1455420" cy="19812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E122-E384-4623-9788-CB761E397B06}">
  <dimension ref="A1:Q31"/>
  <sheetViews>
    <sheetView zoomScale="85" zoomScaleNormal="85" workbookViewId="0">
      <selection activeCell="H28" sqref="H28"/>
    </sheetView>
  </sheetViews>
  <sheetFormatPr baseColWidth="10" defaultRowHeight="14.4" x14ac:dyDescent="0.3"/>
  <cols>
    <col min="1" max="1" width="2.88671875" customWidth="1"/>
    <col min="8" max="8" width="14.88671875" customWidth="1"/>
    <col min="9" max="9" width="13.44140625" customWidth="1"/>
    <col min="10" max="10" width="16" customWidth="1"/>
    <col min="12" max="12" width="12.88671875" customWidth="1"/>
    <col min="15" max="15" width="12.33203125" customWidth="1"/>
  </cols>
  <sheetData>
    <row r="1" spans="2:17" ht="18" x14ac:dyDescent="0.35">
      <c r="D1" s="7" t="s">
        <v>17</v>
      </c>
      <c r="J1" s="61" t="s">
        <v>16</v>
      </c>
      <c r="K1" s="61"/>
      <c r="L1" s="61"/>
      <c r="M1" s="61"/>
      <c r="N1" s="61"/>
      <c r="O1" s="61"/>
      <c r="P1" s="61"/>
      <c r="Q1" s="61"/>
    </row>
    <row r="3" spans="2:17" ht="15" thickBot="1" x14ac:dyDescent="0.35">
      <c r="B3" s="4"/>
      <c r="C3" s="4"/>
    </row>
    <row r="4" spans="2:17" ht="15" thickBot="1" x14ac:dyDescent="0.35">
      <c r="B4" s="10" t="s">
        <v>2</v>
      </c>
      <c r="C4" s="11"/>
      <c r="D4" s="11"/>
      <c r="E4" s="11"/>
      <c r="F4" s="12"/>
      <c r="J4" s="8" t="s">
        <v>18</v>
      </c>
      <c r="M4" s="54">
        <v>1700</v>
      </c>
      <c r="O4" s="8" t="s">
        <v>19</v>
      </c>
      <c r="Q4" s="54">
        <v>154</v>
      </c>
    </row>
    <row r="5" spans="2:17" ht="15" thickBot="1" x14ac:dyDescent="0.35">
      <c r="B5" s="13"/>
      <c r="C5" s="14"/>
      <c r="D5" s="14"/>
      <c r="E5" s="14"/>
      <c r="F5" s="15"/>
    </row>
    <row r="6" spans="2:17" ht="15" thickBot="1" x14ac:dyDescent="0.35">
      <c r="B6" s="13" t="s">
        <v>1</v>
      </c>
      <c r="C6" s="14"/>
      <c r="D6" s="14"/>
      <c r="E6" s="16"/>
      <c r="F6" s="15"/>
      <c r="J6" s="8" t="s">
        <v>20</v>
      </c>
      <c r="M6" s="54">
        <v>70</v>
      </c>
    </row>
    <row r="7" spans="2:17" ht="15" thickBot="1" x14ac:dyDescent="0.35">
      <c r="B7" s="62" t="s">
        <v>0</v>
      </c>
      <c r="C7" s="63"/>
      <c r="D7" s="63"/>
      <c r="E7" s="63"/>
      <c r="F7" s="15"/>
    </row>
    <row r="8" spans="2:17" ht="15" thickBot="1" x14ac:dyDescent="0.35">
      <c r="B8" s="17"/>
      <c r="C8" s="18"/>
      <c r="D8" s="18"/>
      <c r="E8" s="18"/>
      <c r="F8" s="19"/>
      <c r="J8" s="8" t="s">
        <v>21</v>
      </c>
      <c r="M8" s="54">
        <v>35</v>
      </c>
    </row>
    <row r="11" spans="2:17" ht="15" thickBot="1" x14ac:dyDescent="0.35">
      <c r="B11" s="20" t="s">
        <v>8</v>
      </c>
      <c r="C11" s="21"/>
      <c r="D11" s="21"/>
      <c r="E11" s="21"/>
      <c r="F11" s="21"/>
      <c r="G11" s="21"/>
      <c r="H11" s="22"/>
      <c r="I11" s="3"/>
    </row>
    <row r="12" spans="2:17" ht="15" thickBot="1" x14ac:dyDescent="0.35">
      <c r="B12" s="23" t="s">
        <v>4</v>
      </c>
      <c r="C12" s="24"/>
      <c r="D12" s="24"/>
      <c r="E12" s="24"/>
      <c r="F12" s="24"/>
      <c r="G12" s="24"/>
      <c r="H12" s="25"/>
      <c r="I12" s="3"/>
      <c r="J12" s="8" t="s">
        <v>22</v>
      </c>
      <c r="K12" s="54">
        <v>1700</v>
      </c>
      <c r="M12" s="8" t="s">
        <v>28</v>
      </c>
      <c r="N12" s="8"/>
      <c r="P12" s="54">
        <v>5</v>
      </c>
    </row>
    <row r="13" spans="2:17" ht="15" thickBot="1" x14ac:dyDescent="0.35">
      <c r="B13" s="23"/>
      <c r="C13" s="24"/>
      <c r="D13" s="24"/>
      <c r="E13" s="24"/>
      <c r="F13" s="24"/>
      <c r="G13" s="24"/>
      <c r="H13" s="25"/>
      <c r="I13" s="3"/>
      <c r="J13" s="8" t="s">
        <v>23</v>
      </c>
      <c r="K13" s="54">
        <v>1700</v>
      </c>
      <c r="M13" t="s">
        <v>45</v>
      </c>
    </row>
    <row r="14" spans="2:17" ht="15" thickBot="1" x14ac:dyDescent="0.35">
      <c r="B14" s="23" t="s">
        <v>7</v>
      </c>
      <c r="C14" s="24"/>
      <c r="D14" s="24"/>
      <c r="E14" s="24"/>
      <c r="F14" s="24"/>
      <c r="G14" s="24"/>
      <c r="H14" s="25"/>
      <c r="I14" s="3"/>
      <c r="J14" s="8" t="s">
        <v>24</v>
      </c>
      <c r="K14" s="54">
        <v>2500</v>
      </c>
    </row>
    <row r="15" spans="2:17" ht="15" thickBot="1" x14ac:dyDescent="0.35">
      <c r="B15" s="64" t="s">
        <v>6</v>
      </c>
      <c r="C15" s="65"/>
      <c r="D15" s="65"/>
      <c r="E15" s="65"/>
      <c r="F15" s="65"/>
      <c r="G15" s="65"/>
      <c r="H15" s="25"/>
      <c r="I15" s="3"/>
      <c r="J15" s="8" t="s">
        <v>27</v>
      </c>
      <c r="K15" s="9">
        <f>K12+K13+K14</f>
        <v>5900</v>
      </c>
    </row>
    <row r="16" spans="2:17" ht="15" thickBot="1" x14ac:dyDescent="0.35">
      <c r="B16" s="26"/>
      <c r="C16" s="27"/>
      <c r="D16" s="27"/>
      <c r="E16" s="27"/>
      <c r="F16" s="27"/>
      <c r="G16" s="27"/>
      <c r="H16" s="28"/>
      <c r="I16" s="3"/>
    </row>
    <row r="17" spans="1:14" ht="15" thickBot="1" x14ac:dyDescent="0.35">
      <c r="J17" s="29" t="s">
        <v>5</v>
      </c>
      <c r="K17" s="56"/>
      <c r="L17" s="57">
        <f>M4/Q4*M6</f>
        <v>772.72727272727275</v>
      </c>
    </row>
    <row r="18" spans="1:14" ht="16.2" thickBot="1" x14ac:dyDescent="0.35">
      <c r="B18" s="70" t="s">
        <v>12</v>
      </c>
      <c r="C18" s="71"/>
      <c r="D18" s="71"/>
      <c r="E18" s="71"/>
      <c r="F18" s="71"/>
      <c r="G18" s="72"/>
      <c r="L18" s="55"/>
    </row>
    <row r="19" spans="1:14" ht="15" thickBot="1" x14ac:dyDescent="0.35">
      <c r="B19" s="32" t="s">
        <v>9</v>
      </c>
      <c r="C19" s="33"/>
      <c r="D19" s="34" t="s">
        <v>11</v>
      </c>
      <c r="E19" s="34"/>
      <c r="F19" s="34"/>
      <c r="G19" s="35"/>
      <c r="J19" s="30" t="s">
        <v>3</v>
      </c>
      <c r="K19" s="31"/>
      <c r="L19" s="58">
        <f>L17/M6*M8*0.9</f>
        <v>347.72727272727275</v>
      </c>
    </row>
    <row r="20" spans="1:14" ht="15" thickBot="1" x14ac:dyDescent="0.35">
      <c r="B20" s="36"/>
      <c r="C20" s="37"/>
      <c r="D20" s="37"/>
      <c r="E20" s="37"/>
      <c r="F20" s="37"/>
      <c r="G20" s="38"/>
      <c r="I20" s="1"/>
      <c r="L20" s="55"/>
    </row>
    <row r="21" spans="1:14" ht="15" thickBot="1" x14ac:dyDescent="0.35">
      <c r="B21" s="36" t="s">
        <v>10</v>
      </c>
      <c r="C21" s="37"/>
      <c r="D21" s="37"/>
      <c r="E21" s="37"/>
      <c r="F21" s="37"/>
      <c r="G21" s="38"/>
      <c r="J21" s="43" t="s">
        <v>25</v>
      </c>
      <c r="K21" s="59"/>
      <c r="L21" s="60">
        <f>K15*0.5*P12/91.25</f>
        <v>161.64383561643837</v>
      </c>
    </row>
    <row r="22" spans="1:14" ht="15" thickBot="1" x14ac:dyDescent="0.35">
      <c r="B22" s="66">
        <v>91.25</v>
      </c>
      <c r="C22" s="67"/>
      <c r="D22" s="67"/>
      <c r="E22" s="67"/>
      <c r="F22" s="67"/>
      <c r="G22" s="38"/>
    </row>
    <row r="23" spans="1:14" ht="15" thickBot="1" x14ac:dyDescent="0.35">
      <c r="B23" s="39"/>
      <c r="C23" s="40"/>
      <c r="D23" s="40"/>
      <c r="E23" s="40"/>
      <c r="F23" s="40"/>
      <c r="G23" s="41"/>
      <c r="J23" s="51" t="s">
        <v>26</v>
      </c>
      <c r="K23" s="52"/>
      <c r="L23" s="52"/>
      <c r="M23" s="53"/>
      <c r="N23" s="42">
        <f>K12/30.42*0.6</f>
        <v>33.530571992110453</v>
      </c>
    </row>
    <row r="25" spans="1:14" ht="15.6" x14ac:dyDescent="0.3">
      <c r="B25" s="73" t="s">
        <v>29</v>
      </c>
      <c r="C25" s="74"/>
      <c r="D25" s="74"/>
      <c r="E25" s="75"/>
    </row>
    <row r="26" spans="1:14" x14ac:dyDescent="0.3">
      <c r="B26" s="44" t="s">
        <v>9</v>
      </c>
      <c r="C26" s="45"/>
      <c r="D26" s="45"/>
      <c r="E26" s="45"/>
      <c r="F26" s="5"/>
    </row>
    <row r="27" spans="1:14" x14ac:dyDescent="0.3">
      <c r="B27" s="46"/>
      <c r="C27" s="45"/>
      <c r="D27" s="45"/>
      <c r="E27" s="47"/>
      <c r="F27" s="1"/>
    </row>
    <row r="28" spans="1:14" ht="15" thickBot="1" x14ac:dyDescent="0.35">
      <c r="B28" s="48" t="s">
        <v>13</v>
      </c>
      <c r="C28" s="49"/>
      <c r="D28" s="45" t="s">
        <v>14</v>
      </c>
      <c r="E28" s="47"/>
      <c r="F28" s="1"/>
    </row>
    <row r="29" spans="1:14" x14ac:dyDescent="0.3">
      <c r="B29" s="68">
        <v>30.42</v>
      </c>
      <c r="C29" s="69"/>
      <c r="D29" s="45" t="s">
        <v>15</v>
      </c>
      <c r="E29" s="47"/>
      <c r="F29" s="1"/>
    </row>
    <row r="30" spans="1:14" x14ac:dyDescent="0.3">
      <c r="A30" s="6"/>
      <c r="B30" s="45"/>
      <c r="C30" s="50"/>
      <c r="D30" s="50"/>
      <c r="E30" s="50"/>
      <c r="F30" s="5"/>
    </row>
    <row r="31" spans="1:14" x14ac:dyDescent="0.3">
      <c r="B31" s="2"/>
    </row>
  </sheetData>
  <mergeCells count="7">
    <mergeCell ref="J1:Q1"/>
    <mergeCell ref="B7:E7"/>
    <mergeCell ref="B15:G15"/>
    <mergeCell ref="B22:F22"/>
    <mergeCell ref="B29:C29"/>
    <mergeCell ref="B18:G18"/>
    <mergeCell ref="B25:E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D181-4932-4803-A90B-6B93063FF744}">
  <dimension ref="A1:AB23"/>
  <sheetViews>
    <sheetView tabSelected="1" zoomScaleNormal="100" workbookViewId="0">
      <selection activeCell="J22" sqref="J22"/>
    </sheetView>
  </sheetViews>
  <sheetFormatPr baseColWidth="10" defaultRowHeight="14.4" x14ac:dyDescent="0.3"/>
  <cols>
    <col min="1" max="18" width="3.44140625" customWidth="1"/>
    <col min="19" max="20" width="9.77734375" customWidth="1"/>
    <col min="21" max="21" width="15.77734375" customWidth="1"/>
    <col min="22" max="23" width="9.77734375" customWidth="1"/>
    <col min="24" max="24" width="14.109375" customWidth="1"/>
    <col min="25" max="26" width="9.77734375" customWidth="1"/>
  </cols>
  <sheetData>
    <row r="1" spans="1:28" ht="15" customHeight="1" x14ac:dyDescent="0.3">
      <c r="A1" s="124" t="s">
        <v>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S1" s="91" t="s">
        <v>16</v>
      </c>
      <c r="T1" s="91"/>
      <c r="U1" s="91"/>
      <c r="V1" s="91"/>
      <c r="W1" s="91"/>
      <c r="X1" s="91"/>
      <c r="Y1" s="91"/>
      <c r="Z1" s="91"/>
    </row>
    <row r="2" spans="1:28" x14ac:dyDescent="0.3">
      <c r="S2" s="92"/>
      <c r="T2" s="92"/>
      <c r="U2" s="92"/>
      <c r="V2" s="92"/>
      <c r="W2" s="92"/>
      <c r="X2" s="92"/>
      <c r="Y2" s="92"/>
      <c r="Z2" s="92"/>
    </row>
    <row r="3" spans="1:28" ht="15" customHeight="1" thickBot="1" x14ac:dyDescent="0.35">
      <c r="A3" s="125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S3" s="92"/>
      <c r="T3" s="92"/>
      <c r="U3" s="92"/>
      <c r="V3" s="92"/>
      <c r="W3" s="92"/>
      <c r="X3" s="92"/>
      <c r="Y3" s="92"/>
      <c r="Z3" s="92"/>
    </row>
    <row r="4" spans="1:28" ht="15" customHeight="1" thickBot="1" x14ac:dyDescent="0.35">
      <c r="S4" s="93" t="s">
        <v>18</v>
      </c>
      <c r="T4" s="92"/>
      <c r="U4" s="92"/>
      <c r="V4" s="94">
        <v>1700</v>
      </c>
      <c r="W4" s="92"/>
      <c r="X4" s="93" t="s">
        <v>19</v>
      </c>
      <c r="Y4" s="92"/>
      <c r="Z4" s="94">
        <v>154</v>
      </c>
    </row>
    <row r="5" spans="1:28" s="77" customFormat="1" ht="15" customHeight="1" thickBot="1" x14ac:dyDescent="0.35">
      <c r="A5"/>
      <c r="B5"/>
      <c r="C5"/>
      <c r="D5" s="87" t="s">
        <v>44</v>
      </c>
      <c r="E5" s="87" t="s">
        <v>44</v>
      </c>
      <c r="F5" s="87" t="s">
        <v>44</v>
      </c>
      <c r="G5" s="87" t="s">
        <v>44</v>
      </c>
      <c r="H5" s="87" t="s">
        <v>44</v>
      </c>
      <c r="I5" s="87"/>
      <c r="J5" s="87"/>
      <c r="K5" s="87" t="s">
        <v>44</v>
      </c>
      <c r="L5" s="87" t="s">
        <v>44</v>
      </c>
      <c r="M5" s="87" t="s">
        <v>44</v>
      </c>
      <c r="N5" s="87" t="s">
        <v>44</v>
      </c>
      <c r="O5" s="87" t="s">
        <v>44</v>
      </c>
      <c r="P5"/>
      <c r="Q5"/>
      <c r="R5"/>
      <c r="S5" s="92"/>
      <c r="T5" s="92"/>
      <c r="U5" s="92"/>
      <c r="V5" s="92"/>
      <c r="W5" s="92"/>
      <c r="X5" s="92"/>
      <c r="Y5" s="92"/>
      <c r="Z5" s="92"/>
      <c r="AA5" s="76"/>
      <c r="AB5" s="76"/>
    </row>
    <row r="6" spans="1:28" ht="15" customHeight="1" thickBot="1" x14ac:dyDescent="0.35">
      <c r="A6" s="80" t="s">
        <v>32</v>
      </c>
      <c r="B6" s="82" t="s">
        <v>33</v>
      </c>
      <c r="C6" s="86" t="s">
        <v>34</v>
      </c>
      <c r="D6" s="82" t="s">
        <v>35</v>
      </c>
      <c r="E6" s="82" t="s">
        <v>36</v>
      </c>
      <c r="F6" s="82" t="s">
        <v>36</v>
      </c>
      <c r="G6" s="82" t="s">
        <v>37</v>
      </c>
      <c r="H6" s="82" t="s">
        <v>32</v>
      </c>
      <c r="I6" s="81" t="s">
        <v>33</v>
      </c>
      <c r="J6" s="81" t="s">
        <v>34</v>
      </c>
      <c r="K6" s="84" t="s">
        <v>35</v>
      </c>
      <c r="L6" s="84" t="s">
        <v>36</v>
      </c>
      <c r="M6" s="84" t="s">
        <v>36</v>
      </c>
      <c r="N6" s="84" t="s">
        <v>37</v>
      </c>
      <c r="O6" s="84" t="s">
        <v>32</v>
      </c>
      <c r="S6" s="93" t="s">
        <v>20</v>
      </c>
      <c r="T6" s="92"/>
      <c r="U6" s="92"/>
      <c r="V6" s="94">
        <v>70</v>
      </c>
      <c r="W6" s="92" t="s">
        <v>56</v>
      </c>
      <c r="X6" s="92"/>
      <c r="Y6" s="92"/>
      <c r="Z6" s="92"/>
    </row>
    <row r="7" spans="1:28" ht="15" customHeight="1" thickBot="1" x14ac:dyDescent="0.35">
      <c r="A7" s="80">
        <v>6</v>
      </c>
      <c r="B7" s="82">
        <v>7</v>
      </c>
      <c r="C7" s="82">
        <v>8</v>
      </c>
      <c r="D7" s="82">
        <v>9</v>
      </c>
      <c r="E7" s="82">
        <v>10</v>
      </c>
      <c r="F7" s="82">
        <v>11</v>
      </c>
      <c r="G7" s="82">
        <v>12</v>
      </c>
      <c r="H7" s="82">
        <v>13</v>
      </c>
      <c r="I7" s="81">
        <v>14</v>
      </c>
      <c r="J7" s="81">
        <v>15</v>
      </c>
      <c r="K7" s="84">
        <v>16</v>
      </c>
      <c r="L7" s="84">
        <v>17</v>
      </c>
      <c r="M7" s="84">
        <v>18</v>
      </c>
      <c r="N7" s="84">
        <v>19</v>
      </c>
      <c r="O7" s="84">
        <v>20</v>
      </c>
      <c r="S7" s="92"/>
      <c r="T7" s="92"/>
      <c r="U7" s="92"/>
      <c r="V7" s="92"/>
      <c r="W7" s="92"/>
      <c r="X7" s="92"/>
      <c r="Y7" s="92"/>
      <c r="Z7" s="92"/>
    </row>
    <row r="8" spans="1:28" ht="15" customHeight="1" thickBot="1" x14ac:dyDescent="0.35">
      <c r="A8" s="79" t="s">
        <v>39</v>
      </c>
      <c r="B8" s="88" t="s">
        <v>40</v>
      </c>
      <c r="C8" s="89"/>
      <c r="D8" s="89"/>
      <c r="E8" s="89"/>
      <c r="F8" s="89"/>
      <c r="G8" s="89"/>
      <c r="H8" s="90"/>
      <c r="K8" s="85" t="s">
        <v>41</v>
      </c>
      <c r="L8" s="85"/>
      <c r="M8" s="85"/>
      <c r="N8" s="85"/>
      <c r="O8" s="85"/>
      <c r="S8" s="93" t="s">
        <v>21</v>
      </c>
      <c r="T8" s="92"/>
      <c r="U8" s="92"/>
      <c r="V8" s="94">
        <v>35</v>
      </c>
      <c r="W8" s="92"/>
      <c r="X8" s="92"/>
      <c r="Y8" s="92"/>
      <c r="Z8" s="92"/>
    </row>
    <row r="9" spans="1:28" x14ac:dyDescent="0.3">
      <c r="A9" s="78" t="s">
        <v>38</v>
      </c>
      <c r="K9" t="s">
        <v>42</v>
      </c>
      <c r="S9" s="92"/>
      <c r="T9" s="92"/>
      <c r="U9" s="92"/>
      <c r="V9" s="92"/>
      <c r="W9" s="92"/>
      <c r="X9" s="92"/>
      <c r="Y9" s="92"/>
      <c r="Z9" s="92"/>
    </row>
    <row r="10" spans="1:28" x14ac:dyDescent="0.3">
      <c r="S10" s="92"/>
      <c r="T10" s="92"/>
      <c r="U10" s="92"/>
      <c r="V10" s="92"/>
      <c r="W10" s="92"/>
      <c r="X10" s="92"/>
      <c r="Y10" s="92"/>
      <c r="Z10" s="92"/>
    </row>
    <row r="11" spans="1:28" ht="15" thickBot="1" x14ac:dyDescent="0.35">
      <c r="A11" t="s">
        <v>43</v>
      </c>
      <c r="S11" s="92"/>
      <c r="T11" s="92"/>
      <c r="U11" s="92"/>
      <c r="V11" s="92"/>
      <c r="W11" s="92"/>
      <c r="X11" s="92"/>
      <c r="Y11" s="92"/>
      <c r="Z11" s="92"/>
    </row>
    <row r="12" spans="1:28" ht="15" thickBot="1" x14ac:dyDescent="0.35">
      <c r="S12" s="93" t="s">
        <v>22</v>
      </c>
      <c r="T12" s="94">
        <v>1700</v>
      </c>
      <c r="U12" s="92"/>
      <c r="V12" s="93" t="s">
        <v>46</v>
      </c>
      <c r="W12" s="93"/>
      <c r="X12" s="92"/>
      <c r="Y12" s="94">
        <v>5</v>
      </c>
      <c r="Z12" s="92"/>
    </row>
    <row r="13" spans="1:28" ht="15" thickBot="1" x14ac:dyDescent="0.35">
      <c r="A13" s="114" t="s">
        <v>47</v>
      </c>
      <c r="B13" s="115"/>
      <c r="C13" s="115"/>
      <c r="D13" s="115"/>
      <c r="E13" s="116"/>
      <c r="F13" s="111" t="s">
        <v>51</v>
      </c>
      <c r="G13" s="111"/>
      <c r="H13" s="111"/>
      <c r="I13" s="110"/>
      <c r="J13" s="110"/>
      <c r="K13" s="110" t="s">
        <v>50</v>
      </c>
      <c r="L13" s="110"/>
      <c r="M13" s="110"/>
      <c r="N13" s="110"/>
      <c r="O13" s="112" t="s">
        <v>49</v>
      </c>
      <c r="P13" s="112"/>
      <c r="Q13" s="112"/>
      <c r="S13" s="93" t="s">
        <v>23</v>
      </c>
      <c r="T13" s="94">
        <v>1700</v>
      </c>
      <c r="U13" s="92"/>
      <c r="V13" s="92" t="s">
        <v>45</v>
      </c>
      <c r="W13" s="92"/>
      <c r="X13" s="92"/>
      <c r="Y13" s="92"/>
      <c r="Z13" s="92"/>
    </row>
    <row r="14" spans="1:28" ht="15" thickBot="1" x14ac:dyDescent="0.35">
      <c r="A14" s="117" t="s">
        <v>48</v>
      </c>
      <c r="B14" s="118"/>
      <c r="C14" s="118"/>
      <c r="D14" s="118"/>
      <c r="E14" s="119"/>
      <c r="F14" s="83">
        <v>151.66999999999999</v>
      </c>
      <c r="G14" s="83"/>
      <c r="H14" s="83"/>
      <c r="I14" s="83"/>
      <c r="J14" s="110"/>
      <c r="K14" s="113">
        <f>1700/161.67</f>
        <v>10.515247108307046</v>
      </c>
      <c r="L14" s="113"/>
      <c r="M14" s="113"/>
      <c r="N14" s="110"/>
      <c r="O14" s="120">
        <v>1700</v>
      </c>
      <c r="P14" s="120"/>
      <c r="Q14" s="120"/>
      <c r="S14" s="93" t="s">
        <v>24</v>
      </c>
      <c r="T14" s="94">
        <v>2500</v>
      </c>
      <c r="U14" s="92"/>
      <c r="V14" s="92"/>
      <c r="W14" s="92"/>
      <c r="X14" s="92"/>
      <c r="Y14" s="92"/>
      <c r="Z14" s="92"/>
    </row>
    <row r="15" spans="1:28" ht="15" thickBot="1" x14ac:dyDescent="0.35">
      <c r="A15" s="114" t="s">
        <v>52</v>
      </c>
      <c r="B15" s="115"/>
      <c r="C15" s="115"/>
      <c r="D15" s="115"/>
      <c r="E15" s="116"/>
      <c r="F15" s="83">
        <v>63</v>
      </c>
      <c r="G15" s="83"/>
      <c r="H15" s="83"/>
      <c r="I15" s="83"/>
      <c r="J15" s="110"/>
      <c r="K15" s="114"/>
      <c r="L15" s="115"/>
      <c r="M15" s="116"/>
      <c r="N15" s="110"/>
      <c r="O15" s="121">
        <v>-772.73</v>
      </c>
      <c r="P15" s="122"/>
      <c r="Q15" s="123"/>
      <c r="S15" s="93" t="s">
        <v>27</v>
      </c>
      <c r="T15" s="95">
        <f>T12+T13+T14</f>
        <v>5900</v>
      </c>
      <c r="U15" s="92"/>
      <c r="V15" s="92"/>
      <c r="W15" s="92"/>
      <c r="X15" s="92"/>
      <c r="Y15" s="92"/>
      <c r="Z15" s="92"/>
    </row>
    <row r="16" spans="1:28" ht="15" thickBot="1" x14ac:dyDescent="0.35">
      <c r="A16" s="83" t="s">
        <v>53</v>
      </c>
      <c r="B16" s="83"/>
      <c r="C16" s="83"/>
      <c r="D16" s="83"/>
      <c r="E16" s="83"/>
      <c r="F16" s="83">
        <v>28</v>
      </c>
      <c r="G16" s="83"/>
      <c r="H16" s="83"/>
      <c r="I16" s="83"/>
      <c r="J16" s="110"/>
      <c r="K16" s="83"/>
      <c r="L16" s="83"/>
      <c r="M16" s="83"/>
      <c r="N16" s="110"/>
      <c r="O16" s="120">
        <v>347.73</v>
      </c>
      <c r="P16" s="120"/>
      <c r="Q16" s="120"/>
      <c r="S16" s="92"/>
      <c r="T16" s="92"/>
      <c r="U16" s="92"/>
      <c r="V16" s="92"/>
      <c r="W16" s="92"/>
      <c r="X16" s="92"/>
      <c r="Y16" s="92"/>
      <c r="Z16" s="92"/>
    </row>
    <row r="17" spans="1:26" ht="15" thickBot="1" x14ac:dyDescent="0.35">
      <c r="A17" s="83" t="s">
        <v>54</v>
      </c>
      <c r="B17" s="83"/>
      <c r="C17" s="83"/>
      <c r="D17" s="83"/>
      <c r="E17" s="83"/>
      <c r="F17" s="83"/>
      <c r="G17" s="83"/>
      <c r="H17" s="83"/>
      <c r="I17" s="83"/>
      <c r="J17" s="110"/>
      <c r="K17" s="83"/>
      <c r="L17" s="83"/>
      <c r="M17" s="83"/>
      <c r="N17" s="110"/>
      <c r="O17" s="120">
        <v>-163</v>
      </c>
      <c r="P17" s="120"/>
      <c r="Q17" s="120"/>
      <c r="S17" s="96" t="s">
        <v>5</v>
      </c>
      <c r="T17" s="97"/>
      <c r="U17" s="98">
        <f>V4/Z4*V6</f>
        <v>772.72727272727275</v>
      </c>
      <c r="V17" s="92"/>
      <c r="W17" s="92"/>
      <c r="X17" s="92"/>
      <c r="Y17" s="92"/>
      <c r="Z17" s="92"/>
    </row>
    <row r="18" spans="1:26" ht="15" thickBot="1" x14ac:dyDescent="0.35">
      <c r="K18" s="83" t="s">
        <v>55</v>
      </c>
      <c r="L18" s="83"/>
      <c r="M18" s="83"/>
      <c r="N18" s="83"/>
      <c r="O18" s="120">
        <f>1700-772.73+347.73-163</f>
        <v>1112</v>
      </c>
      <c r="P18" s="120"/>
      <c r="Q18" s="120"/>
      <c r="S18" s="92"/>
      <c r="T18" s="92"/>
      <c r="U18" s="99"/>
      <c r="V18" s="92"/>
      <c r="W18" s="92"/>
      <c r="X18" s="92"/>
      <c r="Y18" s="92"/>
      <c r="Z18" s="92"/>
    </row>
    <row r="19" spans="1:26" ht="15" thickBot="1" x14ac:dyDescent="0.35">
      <c r="S19" s="100" t="s">
        <v>3</v>
      </c>
      <c r="T19" s="101"/>
      <c r="U19" s="102">
        <f>U17/V6*V8*0.9</f>
        <v>347.72727272727275</v>
      </c>
      <c r="V19" s="92"/>
      <c r="W19" s="92"/>
      <c r="X19" s="92"/>
      <c r="Y19" s="92"/>
      <c r="Z19" s="92"/>
    </row>
    <row r="20" spans="1:26" ht="15" thickBot="1" x14ac:dyDescent="0.35">
      <c r="S20" s="92"/>
      <c r="T20" s="92"/>
      <c r="U20" s="99"/>
      <c r="V20" s="92"/>
      <c r="W20" s="92"/>
      <c r="X20" s="92"/>
      <c r="Y20" s="92"/>
      <c r="Z20" s="92"/>
    </row>
    <row r="21" spans="1:26" ht="15" thickBot="1" x14ac:dyDescent="0.35">
      <c r="S21" s="103" t="s">
        <v>25</v>
      </c>
      <c r="T21" s="104"/>
      <c r="U21" s="105">
        <f>T15*0.5*Y12/91.25</f>
        <v>161.64383561643837</v>
      </c>
      <c r="V21" s="92"/>
      <c r="W21" s="92"/>
      <c r="X21" s="92"/>
      <c r="Y21" s="92"/>
      <c r="Z21" s="92"/>
    </row>
    <row r="22" spans="1:26" ht="15" thickBot="1" x14ac:dyDescent="0.35">
      <c r="S22" s="92"/>
      <c r="T22" s="92"/>
      <c r="U22" s="92"/>
      <c r="V22" s="92"/>
      <c r="W22" s="92"/>
      <c r="X22" s="92"/>
      <c r="Y22" s="92"/>
      <c r="Z22" s="92"/>
    </row>
    <row r="23" spans="1:26" ht="15" thickBot="1" x14ac:dyDescent="0.35">
      <c r="S23" s="106" t="s">
        <v>26</v>
      </c>
      <c r="T23" s="107"/>
      <c r="U23" s="107"/>
      <c r="V23" s="108"/>
      <c r="W23" s="109">
        <f>T12/30.42*0.6</f>
        <v>33.530571992110453</v>
      </c>
      <c r="X23" s="92"/>
      <c r="Y23" s="92"/>
      <c r="Z23" s="92"/>
    </row>
  </sheetData>
  <mergeCells count="24">
    <mergeCell ref="O16:Q16"/>
    <mergeCell ref="A17:E17"/>
    <mergeCell ref="O17:Q17"/>
    <mergeCell ref="K17:M17"/>
    <mergeCell ref="F17:I17"/>
    <mergeCell ref="K18:N18"/>
    <mergeCell ref="O18:Q18"/>
    <mergeCell ref="A16:E16"/>
    <mergeCell ref="A15:E15"/>
    <mergeCell ref="A13:E13"/>
    <mergeCell ref="F16:I16"/>
    <mergeCell ref="K16:M16"/>
    <mergeCell ref="K14:M14"/>
    <mergeCell ref="O14:Q14"/>
    <mergeCell ref="O13:Q13"/>
    <mergeCell ref="F15:I15"/>
    <mergeCell ref="K15:M15"/>
    <mergeCell ref="O15:Q15"/>
    <mergeCell ref="S1:Z1"/>
    <mergeCell ref="A1:O1"/>
    <mergeCell ref="F14:I14"/>
    <mergeCell ref="K8:O8"/>
    <mergeCell ref="B8:H8"/>
    <mergeCell ref="A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Formules absence</vt:lpstr>
      <vt:lpstr>exemple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sylver lanoe</dc:creator>
  <cp:lastModifiedBy>Magalie Kassel Boutin</cp:lastModifiedBy>
  <cp:lastPrinted>2023-04-23T14:36:42Z</cp:lastPrinted>
  <dcterms:created xsi:type="dcterms:W3CDTF">2023-04-23T14:10:27Z</dcterms:created>
  <dcterms:modified xsi:type="dcterms:W3CDTF">2023-05-05T13:45:19Z</dcterms:modified>
</cp:coreProperties>
</file>