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\Desktop\DOSSIER COMPTA PAIE 2024\CCP 1 - SUPPORT COURS + APPLICATIONS\9 - TVA simple + Intracommunautaire\"/>
    </mc:Choice>
  </mc:AlternateContent>
  <xr:revisionPtr revIDLastSave="0" documentId="13_ncr:1_{BF0FF6BA-43E8-4DFD-87E8-C7618DD332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drage TVA" sheetId="1" r:id="rId1"/>
    <sheet name="CA3" sheetId="2" r:id="rId2"/>
    <sheet name="OD T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8" i="2"/>
  <c r="C5" i="2"/>
  <c r="C16" i="1"/>
  <c r="F16" i="1" s="1"/>
  <c r="G42" i="2" s="1"/>
  <c r="C11" i="1"/>
  <c r="F11" i="1" s="1"/>
  <c r="E9" i="1"/>
  <c r="F24" i="2"/>
  <c r="F23" i="2"/>
  <c r="F22" i="2"/>
  <c r="C7" i="1"/>
  <c r="F7" i="1" s="1"/>
  <c r="D8" i="3" s="1"/>
  <c r="E5" i="1"/>
  <c r="F5" i="1" s="1"/>
  <c r="D10" i="3" s="1"/>
  <c r="G12" i="2"/>
  <c r="G5" i="2"/>
  <c r="D15" i="1"/>
  <c r="F15" i="1" s="1"/>
  <c r="G40" i="2" s="1"/>
  <c r="E14" i="1"/>
  <c r="F14" i="1" s="1"/>
  <c r="G58" i="2" s="1"/>
  <c r="G39" i="2" l="1"/>
  <c r="G23" i="2"/>
  <c r="F24" i="1"/>
  <c r="E6" i="3" s="1"/>
  <c r="D11" i="3" l="1"/>
  <c r="G8" i="2"/>
  <c r="F22" i="1" l="1"/>
  <c r="E3" i="3" s="1"/>
  <c r="F25" i="1" l="1"/>
  <c r="E7" i="3" s="1"/>
  <c r="G55" i="2" l="1"/>
  <c r="F21" i="1"/>
  <c r="E2" i="3" s="1"/>
  <c r="F23" i="1"/>
  <c r="G18" i="1"/>
  <c r="D6" i="1"/>
  <c r="F6" i="1" s="1"/>
  <c r="D9" i="3" s="1"/>
  <c r="C28" i="1"/>
  <c r="D28" i="1"/>
  <c r="D10" i="1" l="1"/>
  <c r="F10" i="1" s="1"/>
  <c r="G24" i="2" s="1"/>
  <c r="B18" i="1"/>
  <c r="F9" i="1" l="1"/>
  <c r="D12" i="3" l="1"/>
  <c r="F20" i="1"/>
  <c r="G49" i="2"/>
  <c r="F18" i="1"/>
  <c r="G22" i="2"/>
  <c r="G48" i="2" s="1"/>
  <c r="E4" i="3" l="1"/>
  <c r="F27" i="1"/>
  <c r="G53" i="2" s="1"/>
  <c r="B28" i="1"/>
  <c r="F19" i="1" l="1"/>
  <c r="E5" i="3" s="1"/>
  <c r="E28" i="1"/>
  <c r="F28" i="1" l="1"/>
  <c r="F29" i="1" s="1"/>
  <c r="F26" i="1"/>
  <c r="G52" i="2" s="1"/>
  <c r="G57" i="2" s="1"/>
  <c r="C61" i="2" l="1"/>
  <c r="C64" i="2" s="1"/>
  <c r="G61" i="2"/>
  <c r="G64" i="2" s="1"/>
  <c r="F30" i="1"/>
  <c r="E13" i="3"/>
  <c r="E18" i="3" s="1"/>
  <c r="D14" i="3" l="1"/>
  <c r="D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C11" authorId="0" shapeId="0" xr:uid="{F78E11EF-22E2-4F7D-8FB8-01EBA0A7072B}">
      <text>
        <r>
          <rPr>
            <b/>
            <sz val="9"/>
            <color indexed="81"/>
            <rFont val="Tahoma"/>
            <family val="2"/>
          </rPr>
          <t>Utilisateur:</t>
        </r>
        <r>
          <rPr>
            <sz val="9"/>
            <color indexed="81"/>
            <rFont val="Tahoma"/>
            <family val="2"/>
          </rPr>
          <t xml:space="preserve">
Si Achats Intracommunautaires</t>
        </r>
      </text>
    </comment>
  </commentList>
</comments>
</file>

<file path=xl/sharedStrings.xml><?xml version="1.0" encoding="utf-8"?>
<sst xmlns="http://schemas.openxmlformats.org/spreadsheetml/2006/main" count="208" uniqueCount="194">
  <si>
    <t>Ce que je recherche pour faire ma déclaration de TVA</t>
  </si>
  <si>
    <t>TVA déductible sur immobilisations</t>
  </si>
  <si>
    <t>TVA déductible sur ABS</t>
  </si>
  <si>
    <t>TVA déductible sur prestations de services</t>
  </si>
  <si>
    <t>MONTANT HT</t>
  </si>
  <si>
    <t>TVA Collectée sur vente de biens et prestations de services</t>
  </si>
  <si>
    <t>TVA 5,5%</t>
  </si>
  <si>
    <t>TVA 20%</t>
  </si>
  <si>
    <t>TVA SUR LES DEBITS</t>
  </si>
  <si>
    <t>TVA déductible intracommunautaire sur ABS</t>
  </si>
  <si>
    <t>TVA déductible intracommunautaire sur immo</t>
  </si>
  <si>
    <t>TOTAL</t>
  </si>
  <si>
    <t>TVA 10%</t>
  </si>
  <si>
    <t>TVA SUR LES ENCAISSEMENTS</t>
  </si>
  <si>
    <t>TVA A DECAISSER</t>
  </si>
  <si>
    <t>Crédit de TVA à reporter</t>
  </si>
  <si>
    <t xml:space="preserve">TVA Collectée sur vente de biens et prestations de services </t>
  </si>
  <si>
    <t>Total TVA SUR ABS Ligne 20</t>
  </si>
  <si>
    <t>Total TVA SUR immo Ligne 19</t>
  </si>
  <si>
    <t>A</t>
  </si>
  <si>
    <t>MONTANT DES OPERATIONS REALISEES</t>
  </si>
  <si>
    <t>Ventes, prestations de services</t>
  </si>
  <si>
    <t>Exportations hors UE</t>
  </si>
  <si>
    <t>Autres opérations imposables</t>
  </si>
  <si>
    <t>Autres opérations non imposables</t>
  </si>
  <si>
    <t>Achats de prestations de services intracommunautaires</t>
  </si>
  <si>
    <t>Ventes à distance taxables dans un autre Etat membre au profit des personnes non assujettis - Ventes B to C</t>
  </si>
  <si>
    <t>Importations</t>
  </si>
  <si>
    <t>Mises à la consommation de produits pétroliers</t>
  </si>
  <si>
    <t xml:space="preserve">Livraisons d'électricité, de gaz naturel, de chaleur ou de froid non imposables en France </t>
  </si>
  <si>
    <t>Acquisitions intracommunautaires</t>
  </si>
  <si>
    <t>Livraisons d'électricité, de gaz naturel, de chaleur ou de froid imposables en France</t>
  </si>
  <si>
    <t>Achats en franchise</t>
  </si>
  <si>
    <t>Achats de biens ou de prestations de services réalisés auprès d'un assujetti non établi en France</t>
  </si>
  <si>
    <t>Ventes de biens ou prestations de service réalisées par un assujetti non établi en France</t>
  </si>
  <si>
    <t>Régularisations</t>
  </si>
  <si>
    <t>B</t>
  </si>
  <si>
    <t>DECOMPTE DE LA TVA A PAYER</t>
  </si>
  <si>
    <t>TVA BRUTE</t>
  </si>
  <si>
    <t>Base hors taxe</t>
  </si>
  <si>
    <t>Taxe due</t>
  </si>
  <si>
    <t>08</t>
  </si>
  <si>
    <t>Taux normal 20%</t>
  </si>
  <si>
    <t>09</t>
  </si>
  <si>
    <t>Taux réduit 5,5%</t>
  </si>
  <si>
    <t>9B</t>
  </si>
  <si>
    <t>Taux réduit 10%</t>
  </si>
  <si>
    <t>9C</t>
  </si>
  <si>
    <t>Taux réduit 13% sur les produits pétroliers</t>
  </si>
  <si>
    <t>Opérations réalisées dans les DOM</t>
  </si>
  <si>
    <t>10</t>
  </si>
  <si>
    <t>Taux normal 8,5%</t>
  </si>
  <si>
    <t>11</t>
  </si>
  <si>
    <t>Taux réduit 2,1%</t>
  </si>
  <si>
    <t>12</t>
  </si>
  <si>
    <t>Opérations imposables à un autre taux (France métropolitaine ou DOM)</t>
  </si>
  <si>
    <t>13</t>
  </si>
  <si>
    <t>Anciens taux</t>
  </si>
  <si>
    <t>14</t>
  </si>
  <si>
    <t>Opérations imposables à un taux particulier (décompte effectué sur annexe 3310 A)</t>
  </si>
  <si>
    <t>15</t>
  </si>
  <si>
    <t>5B</t>
  </si>
  <si>
    <t>Sommes à ajouter, y compris acompte congés</t>
  </si>
  <si>
    <t>16</t>
  </si>
  <si>
    <t>Total de la TVA brute due (lignes 08 à 5B)</t>
  </si>
  <si>
    <t>17</t>
  </si>
  <si>
    <t>Dont TVA sur acquisitions intracommunautaire</t>
  </si>
  <si>
    <t>18</t>
  </si>
  <si>
    <t>TVA DEDUCTIBLE</t>
  </si>
  <si>
    <t>19</t>
  </si>
  <si>
    <t>Biens constituant des immobilisations</t>
  </si>
  <si>
    <t>20</t>
  </si>
  <si>
    <t>Autres biens et services</t>
  </si>
  <si>
    <t>21</t>
  </si>
  <si>
    <t>Autre TVA à déduire</t>
  </si>
  <si>
    <t>22</t>
  </si>
  <si>
    <t>Report du crédit apparaissant ligne 27 de la précédente déclaration</t>
  </si>
  <si>
    <t>2C</t>
  </si>
  <si>
    <t>Sommes à imputer, y compris acompte congés</t>
  </si>
  <si>
    <t>22A</t>
  </si>
  <si>
    <t>Indiquer le coefficient de taxation unique applicable pour la période s'il est différent</t>
  </si>
  <si>
    <t>%</t>
  </si>
  <si>
    <t>23</t>
  </si>
  <si>
    <t>Total de la TVA déductible (lignes 19 à 2c)</t>
  </si>
  <si>
    <t>24</t>
  </si>
  <si>
    <t>Dont TVA déductible sur importations</t>
  </si>
  <si>
    <t>2E</t>
  </si>
  <si>
    <t>Dont TVA déductible sur les produits pétroliers</t>
  </si>
  <si>
    <t>CREDIT</t>
  </si>
  <si>
    <t>TAXE A PAYER</t>
  </si>
  <si>
    <t>25</t>
  </si>
  <si>
    <t>Crédit de TVA (ligne 23 - ligne 16)</t>
  </si>
  <si>
    <t>28</t>
  </si>
  <si>
    <t>TVA nette due (ligne 16 - ligne 23)</t>
  </si>
  <si>
    <t>26</t>
  </si>
  <si>
    <t>Remboursement de crédit demandé sur formulaire n°3519</t>
  </si>
  <si>
    <t>29</t>
  </si>
  <si>
    <t xml:space="preserve">Taxes assimilées calculées sur annexe n°3310 </t>
  </si>
  <si>
    <t>AA</t>
  </si>
  <si>
    <t>Crédit de TVA transféré à la société tête de groupe sur la déclaration récapitulative 3310 CA3G</t>
  </si>
  <si>
    <t>AB</t>
  </si>
  <si>
    <t>Total à payer acquitté par la société tête de groupe sur la déclaration récapitulative 3310-CA3G (ligne 28 + 29)</t>
  </si>
  <si>
    <t>27</t>
  </si>
  <si>
    <t>Crédit à reporter (ligne 25 - ligne 26 - ligne AA)</t>
  </si>
  <si>
    <t>32</t>
  </si>
  <si>
    <t>Total à  payer (lignes 28 + 29 - AB)</t>
  </si>
  <si>
    <t>A1</t>
  </si>
  <si>
    <t>A2</t>
  </si>
  <si>
    <t>A3</t>
  </si>
  <si>
    <t>Importations (autres produits pétroliers)</t>
  </si>
  <si>
    <t>A4</t>
  </si>
  <si>
    <t>A5</t>
  </si>
  <si>
    <t>Sortie de régime fiscal suspensif (autres que les produits pétroliers)</t>
  </si>
  <si>
    <t>B1</t>
  </si>
  <si>
    <t>B2</t>
  </si>
  <si>
    <t>B3</t>
  </si>
  <si>
    <t>B4</t>
  </si>
  <si>
    <t>B5</t>
  </si>
  <si>
    <t>E1</t>
  </si>
  <si>
    <t>E2</t>
  </si>
  <si>
    <t>E3</t>
  </si>
  <si>
    <t>E4</t>
  </si>
  <si>
    <t>E5</t>
  </si>
  <si>
    <t>Importations placées sous le régime fiscal suspensif (autre que les produits pétroliers)</t>
  </si>
  <si>
    <t>E6</t>
  </si>
  <si>
    <t>F1</t>
  </si>
  <si>
    <t>F2</t>
  </si>
  <si>
    <t>F3</t>
  </si>
  <si>
    <t>F4</t>
  </si>
  <si>
    <t>F5</t>
  </si>
  <si>
    <t>Importations de produits pétroliers placées sous régime fiscal suspensif</t>
  </si>
  <si>
    <t>F6</t>
  </si>
  <si>
    <t>F7</t>
  </si>
  <si>
    <t>F8</t>
  </si>
  <si>
    <t>OPERATIONS TAXEES (H.T.)</t>
  </si>
  <si>
    <t>OPERATIONS NON TAXEES</t>
  </si>
  <si>
    <t>Opérations réalisées en France métropolitaine</t>
  </si>
  <si>
    <t>Produits pétroliers</t>
  </si>
  <si>
    <t>P1</t>
  </si>
  <si>
    <t>P2</t>
  </si>
  <si>
    <t>Taux réduit 13%</t>
  </si>
  <si>
    <t>I1</t>
  </si>
  <si>
    <t>I2</t>
  </si>
  <si>
    <t>I3</t>
  </si>
  <si>
    <t>Taux réduit 5,50%</t>
  </si>
  <si>
    <t>Taux réduit 8,50%</t>
  </si>
  <si>
    <t>I4</t>
  </si>
  <si>
    <t>I5</t>
  </si>
  <si>
    <t>Taux réduit 2,10%</t>
  </si>
  <si>
    <t>I6</t>
  </si>
  <si>
    <t>Taux réduit 1,05%</t>
  </si>
  <si>
    <t>(dont tva sur les produits pétroliers)</t>
  </si>
  <si>
    <t xml:space="preserve">TVA antérieurement déduite à reverser </t>
  </si>
  <si>
    <t>(dont tva sur les produits importés hors produits pétroliers</t>
  </si>
  <si>
    <t>Dont TVA sur opérations à destination de Monaco</t>
  </si>
  <si>
    <t>Importations (autres que les produits pétroliers)</t>
  </si>
  <si>
    <t>Date</t>
  </si>
  <si>
    <t>N° de compte</t>
  </si>
  <si>
    <t>Libellé</t>
  </si>
  <si>
    <t>Montant débit</t>
  </si>
  <si>
    <t>Montant crédit</t>
  </si>
  <si>
    <t>x</t>
  </si>
  <si>
    <t>TVA à decaisser de ce mois</t>
  </si>
  <si>
    <t>solde</t>
  </si>
  <si>
    <t>TVA ded sur immo</t>
  </si>
  <si>
    <t>tva ded sur ABS</t>
  </si>
  <si>
    <t>TVA ded immo intracom</t>
  </si>
  <si>
    <t>TVA à décaisser</t>
  </si>
  <si>
    <t>TVA collectée 5,5%</t>
  </si>
  <si>
    <t>TVA collectée 10%</t>
  </si>
  <si>
    <t>TVA collectée 20%</t>
  </si>
  <si>
    <t>CREDIT TVA</t>
  </si>
  <si>
    <t>TVA ded intracomm sur ABS</t>
  </si>
  <si>
    <t>05/02</t>
  </si>
  <si>
    <t>TVA CA3 janvier N</t>
  </si>
  <si>
    <t>Déclaration de TVA CA3</t>
  </si>
  <si>
    <t>N° candidat : 2297181</t>
  </si>
  <si>
    <t xml:space="preserve">  </t>
  </si>
  <si>
    <t xml:space="preserve">TVA dûe intracommmunautaire
Acquisitions UE </t>
  </si>
  <si>
    <t>Livraisons intracommunautaires à destination d'une personne assujettie</t>
  </si>
  <si>
    <t>TVA ded sur import</t>
  </si>
  <si>
    <t>TVA France</t>
  </si>
  <si>
    <t>TVA Intracommunautaire</t>
  </si>
  <si>
    <t>TVA import Export</t>
  </si>
  <si>
    <t>Ventes UE Ligne F2</t>
  </si>
  <si>
    <t>Exportation Ventes Hors UE
ligne E1</t>
  </si>
  <si>
    <t xml:space="preserve">Importation Achat  hors UE  </t>
  </si>
  <si>
    <t>credit de TVA à reporter m-1</t>
  </si>
  <si>
    <t>TVA deductible sur import</t>
  </si>
  <si>
    <t>TVA dû sur importation</t>
  </si>
  <si>
    <t>TVA du intracom</t>
  </si>
  <si>
    <t>crédit TVA (resultat de la déclaration)</t>
  </si>
  <si>
    <t>s</t>
  </si>
  <si>
    <t>NE PAS TOUCHER AU CASE EN COULEUR CAR FORMULES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</si>
</sst>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mediumGray">
        <bgColor theme="4" tint="0.39997558519241921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8" borderId="23" xfId="0" applyFont="1" applyFill="1" applyBorder="1" applyAlignment="1">
      <alignment vertical="center"/>
    </xf>
    <xf numFmtId="0" fontId="2" fillId="9" borderId="23" xfId="0" applyFont="1" applyFill="1" applyBorder="1" applyAlignment="1">
      <alignment vertical="center"/>
    </xf>
    <xf numFmtId="0" fontId="2" fillId="9" borderId="0" xfId="0" applyFont="1" applyFill="1" applyAlignment="1">
      <alignment vertical="center"/>
    </xf>
    <xf numFmtId="49" fontId="2" fillId="9" borderId="23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49" fontId="2" fillId="9" borderId="0" xfId="0" applyNumberFormat="1" applyFont="1" applyFill="1" applyAlignment="1">
      <alignment vertical="center"/>
    </xf>
    <xf numFmtId="0" fontId="3" fillId="9" borderId="0" xfId="0" applyFont="1" applyFill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2" fillId="13" borderId="23" xfId="0" applyNumberFormat="1" applyFont="1" applyFill="1" applyBorder="1" applyAlignment="1">
      <alignment vertical="center"/>
    </xf>
    <xf numFmtId="0" fontId="2" fillId="13" borderId="0" xfId="0" applyFont="1" applyFill="1" applyAlignment="1">
      <alignment vertical="center" wrapText="1"/>
    </xf>
    <xf numFmtId="0" fontId="2" fillId="13" borderId="23" xfId="0" applyFont="1" applyFill="1" applyBorder="1" applyAlignment="1">
      <alignment vertical="center"/>
    </xf>
    <xf numFmtId="164" fontId="2" fillId="6" borderId="29" xfId="1" applyNumberFormat="1" applyFont="1" applyFill="1" applyBorder="1" applyAlignment="1">
      <alignment vertical="center"/>
    </xf>
    <xf numFmtId="164" fontId="2" fillId="0" borderId="29" xfId="1" applyNumberFormat="1" applyFont="1" applyBorder="1" applyAlignment="1">
      <alignment vertical="center"/>
    </xf>
    <xf numFmtId="164" fontId="2" fillId="0" borderId="29" xfId="1" applyNumberFormat="1" applyFont="1" applyFill="1" applyBorder="1" applyAlignment="1">
      <alignment vertical="center"/>
    </xf>
    <xf numFmtId="164" fontId="2" fillId="13" borderId="29" xfId="1" applyNumberFormat="1" applyFont="1" applyFill="1" applyBorder="1" applyAlignment="1">
      <alignment vertical="center"/>
    </xf>
    <xf numFmtId="164" fontId="2" fillId="9" borderId="0" xfId="1" applyNumberFormat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/>
    </xf>
    <xf numFmtId="164" fontId="7" fillId="8" borderId="0" xfId="1" applyNumberFormat="1" applyFont="1" applyFill="1" applyAlignment="1">
      <alignment horizontal="left" vertical="center"/>
    </xf>
    <xf numFmtId="164" fontId="2" fillId="6" borderId="24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2" fillId="9" borderId="28" xfId="1" applyNumberFormat="1" applyFont="1" applyFill="1" applyBorder="1" applyAlignment="1">
      <alignment vertical="center"/>
    </xf>
    <xf numFmtId="164" fontId="3" fillId="9" borderId="28" xfId="1" applyNumberFormat="1" applyFont="1" applyFill="1" applyBorder="1" applyAlignment="1">
      <alignment horizontal="center" vertical="center"/>
    </xf>
    <xf numFmtId="164" fontId="2" fillId="0" borderId="24" xfId="1" applyNumberFormat="1" applyFont="1" applyBorder="1" applyAlignment="1">
      <alignment vertical="center"/>
    </xf>
    <xf numFmtId="164" fontId="2" fillId="0" borderId="30" xfId="1" applyNumberFormat="1" applyFont="1" applyBorder="1" applyAlignment="1">
      <alignment vertical="center"/>
    </xf>
    <xf numFmtId="164" fontId="2" fillId="9" borderId="31" xfId="1" applyNumberFormat="1" applyFont="1" applyFill="1" applyBorder="1" applyAlignment="1">
      <alignment vertical="center"/>
    </xf>
    <xf numFmtId="164" fontId="7" fillId="8" borderId="17" xfId="1" applyNumberFormat="1" applyFont="1" applyFill="1" applyBorder="1" applyAlignment="1">
      <alignment horizontal="left" vertical="center"/>
    </xf>
    <xf numFmtId="164" fontId="3" fillId="9" borderId="0" xfId="1" applyNumberFormat="1" applyFont="1" applyFill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49" fontId="11" fillId="14" borderId="33" xfId="0" applyNumberFormat="1" applyFont="1" applyFill="1" applyBorder="1" applyAlignment="1">
      <alignment horizontal="center" vertical="center"/>
    </xf>
    <xf numFmtId="0" fontId="11" fillId="14" borderId="34" xfId="0" applyFont="1" applyFill="1" applyBorder="1" applyAlignment="1">
      <alignment horizontal="center" vertical="center"/>
    </xf>
    <xf numFmtId="43" fontId="11" fillId="14" borderId="34" xfId="1" applyFont="1" applyFill="1" applyBorder="1" applyAlignment="1" applyProtection="1">
      <alignment horizontal="center" vertical="center"/>
    </xf>
    <xf numFmtId="0" fontId="11" fillId="14" borderId="35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2" fillId="12" borderId="36" xfId="0" applyFont="1" applyFill="1" applyBorder="1" applyAlignment="1">
      <alignment horizontal="center" vertical="center"/>
    </xf>
    <xf numFmtId="43" fontId="12" fillId="0" borderId="36" xfId="1" applyFont="1" applyFill="1" applyBorder="1" applyAlignment="1" applyProtection="1">
      <alignment horizontal="right" vertical="center"/>
    </xf>
    <xf numFmtId="0" fontId="12" fillId="0" borderId="36" xfId="0" applyFont="1" applyBorder="1" applyAlignment="1">
      <alignment vertical="top"/>
    </xf>
    <xf numFmtId="49" fontId="12" fillId="0" borderId="36" xfId="0" applyNumberFormat="1" applyFont="1" applyBorder="1" applyAlignment="1">
      <alignment horizontal="center" vertical="center"/>
    </xf>
    <xf numFmtId="0" fontId="12" fillId="12" borderId="36" xfId="0" applyFont="1" applyFill="1" applyBorder="1" applyAlignment="1">
      <alignment horizontal="right" vertical="center"/>
    </xf>
    <xf numFmtId="43" fontId="12" fillId="0" borderId="36" xfId="1" applyFont="1" applyFill="1" applyBorder="1" applyAlignment="1" applyProtection="1">
      <alignment horizontal="right" vertical="top"/>
    </xf>
    <xf numFmtId="0" fontId="12" fillId="15" borderId="36" xfId="0" applyFont="1" applyFill="1" applyBorder="1" applyAlignment="1">
      <alignment vertical="top"/>
    </xf>
    <xf numFmtId="43" fontId="12" fillId="15" borderId="36" xfId="1" applyFont="1" applyFill="1" applyBorder="1" applyAlignment="1" applyProtection="1">
      <alignment horizontal="right" vertical="top"/>
    </xf>
    <xf numFmtId="43" fontId="2" fillId="0" borderId="7" xfId="1" applyFont="1" applyFill="1" applyBorder="1" applyAlignment="1">
      <alignment horizontal="center" vertical="center"/>
    </xf>
    <xf numFmtId="43" fontId="2" fillId="0" borderId="6" xfId="1" applyFont="1" applyFill="1" applyBorder="1" applyAlignment="1">
      <alignment horizontal="center" vertical="center"/>
    </xf>
    <xf numFmtId="43" fontId="2" fillId="5" borderId="7" xfId="1" applyFont="1" applyFill="1" applyBorder="1" applyAlignment="1">
      <alignment horizontal="center" vertical="center"/>
    </xf>
    <xf numFmtId="43" fontId="2" fillId="5" borderId="6" xfId="1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43" fontId="2" fillId="5" borderId="5" xfId="1" applyFont="1" applyFill="1" applyBorder="1" applyAlignment="1">
      <alignment horizontal="center" vertical="center"/>
    </xf>
    <xf numFmtId="43" fontId="2" fillId="5" borderId="8" xfId="1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horizontal="center" vertical="center"/>
    </xf>
    <xf numFmtId="43" fontId="2" fillId="5" borderId="17" xfId="1" applyFont="1" applyFill="1" applyBorder="1" applyAlignment="1">
      <alignment horizontal="center" vertical="center"/>
    </xf>
    <xf numFmtId="43" fontId="2" fillId="5" borderId="10" xfId="1" applyFont="1" applyFill="1" applyBorder="1" applyAlignment="1">
      <alignment horizontal="center" vertical="center"/>
    </xf>
    <xf numFmtId="43" fontId="2" fillId="5" borderId="9" xfId="1" applyFont="1" applyFill="1" applyBorder="1" applyAlignment="1">
      <alignment horizontal="center" vertical="center"/>
    </xf>
    <xf numFmtId="43" fontId="2" fillId="5" borderId="2" xfId="1" applyFont="1" applyFill="1" applyBorder="1" applyAlignment="1">
      <alignment horizontal="center" vertical="center"/>
    </xf>
    <xf numFmtId="43" fontId="2" fillId="5" borderId="15" xfId="1" applyFont="1" applyFill="1" applyBorder="1" applyAlignment="1">
      <alignment horizontal="center" vertical="center"/>
    </xf>
    <xf numFmtId="43" fontId="2" fillId="5" borderId="16" xfId="1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21" xfId="1" applyFont="1" applyFill="1" applyBorder="1" applyAlignment="1">
      <alignment horizontal="center" vertical="center"/>
    </xf>
    <xf numFmtId="43" fontId="2" fillId="0" borderId="9" xfId="1" applyFont="1" applyFill="1" applyBorder="1" applyAlignment="1">
      <alignment horizontal="center" vertical="center"/>
    </xf>
    <xf numFmtId="43" fontId="2" fillId="7" borderId="10" xfId="1" applyFont="1" applyFill="1" applyBorder="1" applyAlignment="1">
      <alignment horizontal="center" vertical="center"/>
    </xf>
    <xf numFmtId="43" fontId="2" fillId="0" borderId="17" xfId="1" applyFont="1" applyFill="1" applyBorder="1" applyAlignment="1">
      <alignment horizontal="center" vertical="center"/>
    </xf>
    <xf numFmtId="43" fontId="2" fillId="7" borderId="7" xfId="1" applyFont="1" applyFill="1" applyBorder="1" applyAlignment="1">
      <alignment horizontal="center" vertical="center"/>
    </xf>
    <xf numFmtId="43" fontId="2" fillId="0" borderId="0" xfId="1" applyFont="1"/>
    <xf numFmtId="43" fontId="2" fillId="7" borderId="9" xfId="1" applyFont="1" applyFill="1" applyBorder="1" applyAlignment="1">
      <alignment horizontal="center" vertical="center"/>
    </xf>
    <xf numFmtId="43" fontId="0" fillId="0" borderId="0" xfId="1" applyFont="1"/>
    <xf numFmtId="165" fontId="0" fillId="0" borderId="0" xfId="0" applyNumberFormat="1"/>
    <xf numFmtId="0" fontId="12" fillId="0" borderId="36" xfId="0" applyFont="1" applyBorder="1" applyAlignment="1">
      <alignment horizontal="center" vertical="center"/>
    </xf>
    <xf numFmtId="43" fontId="2" fillId="11" borderId="10" xfId="1" applyFont="1" applyFill="1" applyBorder="1" applyAlignment="1">
      <alignment horizontal="center" vertical="center"/>
    </xf>
    <xf numFmtId="43" fontId="2" fillId="0" borderId="10" xfId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16" borderId="19" xfId="0" applyFont="1" applyFill="1" applyBorder="1" applyAlignment="1">
      <alignment horizontal="center" vertical="center" wrapText="1"/>
    </xf>
    <xf numFmtId="43" fontId="2" fillId="16" borderId="10" xfId="1" applyFont="1" applyFill="1" applyBorder="1" applyAlignment="1">
      <alignment horizontal="center" vertical="center"/>
    </xf>
    <xf numFmtId="43" fontId="2" fillId="16" borderId="17" xfId="1" applyFont="1" applyFill="1" applyBorder="1" applyAlignment="1">
      <alignment horizontal="center" vertical="center"/>
    </xf>
    <xf numFmtId="43" fontId="2" fillId="17" borderId="10" xfId="1" applyFont="1" applyFill="1" applyBorder="1" applyAlignment="1">
      <alignment horizontal="center" vertical="center"/>
    </xf>
    <xf numFmtId="43" fontId="2" fillId="17" borderId="17" xfId="1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 wrapText="1"/>
    </xf>
    <xf numFmtId="43" fontId="2" fillId="16" borderId="8" xfId="1" applyFont="1" applyFill="1" applyBorder="1" applyAlignment="1">
      <alignment horizontal="center" vertical="center"/>
    </xf>
    <xf numFmtId="43" fontId="2" fillId="17" borderId="5" xfId="1" applyFont="1" applyFill="1" applyBorder="1" applyAlignment="1">
      <alignment horizontal="center" vertical="center"/>
    </xf>
    <xf numFmtId="43" fontId="2" fillId="17" borderId="8" xfId="1" applyFont="1" applyFill="1" applyBorder="1" applyAlignment="1">
      <alignment horizontal="center" vertical="center"/>
    </xf>
    <xf numFmtId="43" fontId="2" fillId="16" borderId="5" xfId="1" applyFont="1" applyFill="1" applyBorder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2" fillId="16" borderId="37" xfId="0" applyFont="1" applyFill="1" applyBorder="1" applyAlignment="1">
      <alignment horizontal="center" vertical="center"/>
    </xf>
    <xf numFmtId="0" fontId="2" fillId="16" borderId="38" xfId="0" applyFont="1" applyFill="1" applyBorder="1" applyAlignment="1">
      <alignment horizontal="center" vertical="center"/>
    </xf>
    <xf numFmtId="0" fontId="2" fillId="16" borderId="38" xfId="0" applyFont="1" applyFill="1" applyBorder="1" applyAlignment="1">
      <alignment horizontal="center" vertical="center" wrapText="1"/>
    </xf>
    <xf numFmtId="0" fontId="2" fillId="16" borderId="37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3" fontId="3" fillId="4" borderId="11" xfId="1" applyFont="1" applyFill="1" applyBorder="1" applyAlignment="1">
      <alignment horizontal="center" vertical="center"/>
    </xf>
    <xf numFmtId="43" fontId="3" fillId="4" borderId="15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3" fillId="4" borderId="27" xfId="1" applyFont="1" applyFill="1" applyBorder="1" applyAlignment="1">
      <alignment horizontal="center" vertical="center"/>
    </xf>
    <xf numFmtId="164" fontId="8" fillId="6" borderId="30" xfId="1" applyNumberFormat="1" applyFont="1" applyFill="1" applyBorder="1" applyAlignment="1">
      <alignment horizontal="center" vertical="center"/>
    </xf>
    <xf numFmtId="164" fontId="8" fillId="6" borderId="24" xfId="1" applyNumberFormat="1" applyFont="1" applyFill="1" applyBorder="1" applyAlignment="1">
      <alignment horizontal="center" vertical="center"/>
    </xf>
    <xf numFmtId="164" fontId="8" fillId="6" borderId="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49" fontId="2" fillId="9" borderId="23" xfId="0" applyNumberFormat="1" applyFont="1" applyFill="1" applyBorder="1" applyAlignment="1">
      <alignment horizontal="center" vertical="center"/>
    </xf>
    <xf numFmtId="49" fontId="2" fillId="9" borderId="3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9" borderId="0" xfId="0" applyNumberFormat="1" applyFont="1" applyFill="1" applyAlignment="1">
      <alignment horizontal="center" vertical="center"/>
    </xf>
    <xf numFmtId="49" fontId="2" fillId="9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8" borderId="0" xfId="0" applyFont="1" applyFill="1" applyAlignment="1">
      <alignment horizontal="left" vertical="center"/>
    </xf>
    <xf numFmtId="0" fontId="7" fillId="8" borderId="2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49" fontId="2" fillId="9" borderId="23" xfId="0" applyNumberFormat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0" xfId="0" applyAlignment="1">
      <alignment horizontal="left" vertical="center" wrapText="1"/>
    </xf>
    <xf numFmtId="164" fontId="2" fillId="0" borderId="30" xfId="1" applyNumberFormat="1" applyFont="1" applyBorder="1" applyAlignment="1">
      <alignment vertical="center"/>
    </xf>
    <xf numFmtId="164" fontId="0" fillId="0" borderId="29" xfId="1" applyNumberFormat="1" applyFont="1" applyBorder="1" applyAlignment="1">
      <alignment vertical="center"/>
    </xf>
    <xf numFmtId="43" fontId="2" fillId="12" borderId="6" xfId="1" applyFont="1" applyFill="1" applyBorder="1" applyAlignment="1">
      <alignment horizontal="center" vertical="center"/>
    </xf>
    <xf numFmtId="43" fontId="2" fillId="12" borderId="7" xfId="1" applyFont="1" applyFill="1" applyBorder="1" applyAlignment="1">
      <alignment horizontal="center" vertical="center"/>
    </xf>
    <xf numFmtId="43" fontId="2" fillId="12" borderId="8" xfId="1" applyFont="1" applyFill="1" applyBorder="1" applyAlignment="1">
      <alignment horizontal="center" vertical="center"/>
    </xf>
    <xf numFmtId="43" fontId="2" fillId="12" borderId="10" xfId="1" applyFont="1" applyFill="1" applyBorder="1" applyAlignment="1">
      <alignment horizontal="center" vertical="center"/>
    </xf>
    <xf numFmtId="43" fontId="2" fillId="12" borderId="17" xfId="1" applyFont="1" applyFill="1" applyBorder="1" applyAlignment="1">
      <alignment horizontal="center" vertical="center"/>
    </xf>
    <xf numFmtId="43" fontId="2" fillId="18" borderId="11" xfId="1" applyFont="1" applyFill="1" applyBorder="1" applyAlignment="1">
      <alignment horizontal="center" vertical="center"/>
    </xf>
    <xf numFmtId="43" fontId="2" fillId="18" borderId="27" xfId="1" applyFont="1" applyFill="1" applyBorder="1" applyAlignment="1">
      <alignment horizontal="center" vertical="center"/>
    </xf>
    <xf numFmtId="43" fontId="2" fillId="12" borderId="16" xfId="1" applyFont="1" applyFill="1" applyBorder="1" applyAlignment="1">
      <alignment horizontal="center" vertical="center"/>
    </xf>
    <xf numFmtId="43" fontId="2" fillId="12" borderId="9" xfId="1" applyFont="1" applyFill="1" applyBorder="1" applyAlignment="1">
      <alignment horizontal="center" vertical="center"/>
    </xf>
    <xf numFmtId="43" fontId="2" fillId="19" borderId="10" xfId="1" applyFont="1" applyFill="1" applyBorder="1" applyAlignment="1">
      <alignment horizontal="center" vertical="center"/>
    </xf>
    <xf numFmtId="43" fontId="2" fillId="19" borderId="7" xfId="1" applyFont="1" applyFill="1" applyBorder="1" applyAlignment="1">
      <alignment horizontal="center" vertical="center"/>
    </xf>
    <xf numFmtId="43" fontId="2" fillId="19" borderId="9" xfId="1" applyFont="1" applyFill="1" applyBorder="1" applyAlignment="1">
      <alignment horizontal="center" vertical="center"/>
    </xf>
    <xf numFmtId="43" fontId="2" fillId="19" borderId="18" xfId="1" applyFont="1" applyFill="1" applyBorder="1" applyAlignment="1">
      <alignment horizontal="center" vertical="center"/>
    </xf>
    <xf numFmtId="43" fontId="3" fillId="19" borderId="2" xfId="1" applyFont="1" applyFill="1" applyBorder="1" applyAlignment="1">
      <alignment vertical="center"/>
    </xf>
    <xf numFmtId="43" fontId="3" fillId="19" borderId="27" xfId="1" applyFont="1" applyFill="1" applyBorder="1" applyAlignment="1">
      <alignment vertical="center"/>
    </xf>
    <xf numFmtId="43" fontId="2" fillId="19" borderId="2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2">
    <cellStyle name="Millier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8505</xdr:colOff>
      <xdr:row>4</xdr:row>
      <xdr:rowOff>396307</xdr:rowOff>
    </xdr:from>
    <xdr:to>
      <xdr:col>12</xdr:col>
      <xdr:colOff>8505</xdr:colOff>
      <xdr:row>11</xdr:row>
      <xdr:rowOff>190499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BBC0DBF-6557-4C74-8B0A-075B2F72169B}"/>
            </a:ext>
          </a:extLst>
        </xdr:cNvPr>
        <xdr:cNvSpPr txBox="1"/>
      </xdr:nvSpPr>
      <xdr:spPr>
        <a:xfrm>
          <a:off x="10081193" y="1670276"/>
          <a:ext cx="3048000" cy="262787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PENSER aux comptes </a:t>
          </a:r>
          <a:r>
            <a:rPr lang="fr-FR" sz="1400" b="1">
              <a:solidFill>
                <a:srgbClr val="FF0000"/>
              </a:solidFill>
            </a:rPr>
            <a:t>en négatif</a:t>
          </a:r>
        </a:p>
        <a:p>
          <a:endParaRPr lang="fr-FR" sz="1400" b="1">
            <a:solidFill>
              <a:srgbClr val="FF0000"/>
            </a:solidFill>
          </a:endParaRPr>
        </a:p>
        <a:p>
          <a:r>
            <a:rPr lang="fr-FR" sz="1400" b="1"/>
            <a:t>709 rabais</a:t>
          </a:r>
          <a:r>
            <a:rPr lang="fr-FR" sz="1400" b="1" baseline="0"/>
            <a:t> remise ristournes accordés par l'entreprise</a:t>
          </a:r>
        </a:p>
        <a:p>
          <a:endParaRPr lang="fr-FR" sz="1400" b="1"/>
        </a:p>
        <a:p>
          <a:r>
            <a:rPr lang="fr-FR" sz="1400" b="1"/>
            <a:t>665 escomptes</a:t>
          </a:r>
          <a:r>
            <a:rPr lang="fr-FR" sz="1400" b="1" baseline="0"/>
            <a:t> accordés</a:t>
          </a:r>
          <a:endParaRPr lang="fr-FR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80</xdr:row>
      <xdr:rowOff>0</xdr:rowOff>
    </xdr:from>
    <xdr:to>
      <xdr:col>1</xdr:col>
      <xdr:colOff>2743200</xdr:colOff>
      <xdr:row>96</xdr:row>
      <xdr:rowOff>95250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64FA647-0C0B-4043-95B5-40F3AB1E12C4}"/>
            </a:ext>
          </a:extLst>
        </xdr:cNvPr>
        <xdr:cNvSpPr txBox="1"/>
      </xdr:nvSpPr>
      <xdr:spPr>
        <a:xfrm>
          <a:off x="285750" y="15811500"/>
          <a:ext cx="2743200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Calculs</a:t>
          </a:r>
          <a:r>
            <a:rPr lang="fr-FR" sz="1100"/>
            <a:t> :</a:t>
          </a:r>
        </a:p>
        <a:p>
          <a:r>
            <a:rPr lang="fr-FR" sz="1100"/>
            <a:t>Ligne</a:t>
          </a:r>
          <a:r>
            <a:rPr lang="fr-FR" sz="1100" baseline="0"/>
            <a:t> 01 : </a:t>
          </a:r>
        </a:p>
        <a:p>
          <a:r>
            <a:rPr lang="fr-FR" sz="1100" baseline="0"/>
            <a:t>= SOMME Base hors taxe Colonne F</a:t>
          </a:r>
        </a:p>
        <a:p>
          <a:r>
            <a:rPr lang="fr-FR" sz="1100" baseline="0"/>
            <a:t>Ligne 03 :</a:t>
          </a:r>
        </a:p>
        <a:p>
          <a:r>
            <a:rPr lang="fr-FR" sz="1100" baseline="0"/>
            <a:t>= Ligne 17 x 100 / 20</a:t>
          </a:r>
        </a:p>
        <a:p>
          <a:r>
            <a:rPr lang="fr-FR" sz="1100" baseline="0"/>
            <a:t>Ligne 08 :</a:t>
          </a:r>
        </a:p>
        <a:p>
          <a:r>
            <a:rPr lang="fr-FR" sz="1100" baseline="0"/>
            <a:t>Taxe due = Base Hors Taxe x 20%</a:t>
          </a:r>
        </a:p>
        <a:p>
          <a:r>
            <a:rPr lang="fr-FR" sz="1100" baseline="0"/>
            <a:t>Ligne 16 :</a:t>
          </a:r>
        </a:p>
        <a:p>
          <a:r>
            <a:rPr lang="fr-FR" sz="1100" baseline="0"/>
            <a:t>= SOMME Taxe due</a:t>
          </a:r>
        </a:p>
        <a:p>
          <a:r>
            <a:rPr lang="fr-FR" sz="1100" baseline="0"/>
            <a:t>Ligne 23 :</a:t>
          </a:r>
        </a:p>
        <a:p>
          <a:r>
            <a:rPr lang="fr-FR" sz="1100" baseline="0"/>
            <a:t>= SOMME Taxe due TVA DEDUCTIBLE</a:t>
          </a:r>
        </a:p>
        <a:p>
          <a:r>
            <a:rPr lang="fr-FR" sz="1100" baseline="0"/>
            <a:t>Ligne 28 :</a:t>
          </a:r>
        </a:p>
        <a:p>
          <a:r>
            <a:rPr lang="fr-FR" sz="1100" baseline="0"/>
            <a:t>= Ligne 16 - Ligne 23</a:t>
          </a:r>
        </a:p>
        <a:p>
          <a:endParaRPr lang="fr-FR" sz="1100" baseline="0"/>
        </a:p>
        <a:p>
          <a:endParaRPr lang="fr-FR" sz="1100"/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11</xdr:col>
      <xdr:colOff>457200</xdr:colOff>
      <xdr:row>12</xdr:row>
      <xdr:rowOff>76200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FE4E50C4-A6D2-4176-A4A0-EBF398591A25}"/>
            </a:ext>
          </a:extLst>
        </xdr:cNvPr>
        <xdr:cNvSpPr txBox="1"/>
      </xdr:nvSpPr>
      <xdr:spPr>
        <a:xfrm>
          <a:off x="10953750" y="561975"/>
          <a:ext cx="2743200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Calculs</a:t>
          </a:r>
          <a:r>
            <a:rPr lang="fr-FR" sz="1100"/>
            <a:t> :</a:t>
          </a:r>
        </a:p>
        <a:p>
          <a:r>
            <a:rPr lang="fr-FR" sz="1100"/>
            <a:t>Ligne</a:t>
          </a:r>
          <a:r>
            <a:rPr lang="fr-FR" sz="1100" baseline="0"/>
            <a:t> 01 : </a:t>
          </a:r>
        </a:p>
        <a:p>
          <a:r>
            <a:rPr lang="fr-FR" sz="1100" baseline="0"/>
            <a:t>= SOMME Base hors taxe Colonne F</a:t>
          </a:r>
        </a:p>
        <a:p>
          <a:r>
            <a:rPr lang="fr-FR" sz="1100" baseline="0"/>
            <a:t>Ligne 03 :</a:t>
          </a:r>
        </a:p>
        <a:p>
          <a:r>
            <a:rPr lang="fr-FR" sz="1100" baseline="0"/>
            <a:t>= Ligne 17 x 100 / 20</a:t>
          </a:r>
        </a:p>
        <a:p>
          <a:r>
            <a:rPr lang="fr-FR" sz="1100" baseline="0"/>
            <a:t>Ligne 08 :</a:t>
          </a:r>
        </a:p>
        <a:p>
          <a:r>
            <a:rPr lang="fr-FR" sz="1100" baseline="0"/>
            <a:t>Taxe due = Base Hors Taxe x 20%</a:t>
          </a:r>
        </a:p>
        <a:p>
          <a:r>
            <a:rPr lang="fr-FR" sz="1100" baseline="0"/>
            <a:t>Ligne 16 :</a:t>
          </a:r>
        </a:p>
        <a:p>
          <a:r>
            <a:rPr lang="fr-FR" sz="1100" baseline="0"/>
            <a:t>= SOMME Taxe due</a:t>
          </a:r>
        </a:p>
        <a:p>
          <a:r>
            <a:rPr lang="fr-FR" sz="1100" baseline="0"/>
            <a:t>Ligne 23 :</a:t>
          </a:r>
        </a:p>
        <a:p>
          <a:r>
            <a:rPr lang="fr-FR" sz="1100" baseline="0"/>
            <a:t>= SOMME Taxe due TVA DEDUCTIBLE</a:t>
          </a:r>
        </a:p>
        <a:p>
          <a:r>
            <a:rPr lang="fr-FR" sz="1100" baseline="0"/>
            <a:t>Ligne 28 :</a:t>
          </a:r>
        </a:p>
        <a:p>
          <a:r>
            <a:rPr lang="fr-FR" sz="1100" baseline="0"/>
            <a:t>= Ligne 16 - Ligne 23</a:t>
          </a:r>
        </a:p>
        <a:p>
          <a:endParaRPr lang="fr-FR" sz="1100" baseline="0"/>
        </a:p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15</xdr:row>
      <xdr:rowOff>57150</xdr:rowOff>
    </xdr:from>
    <xdr:ext cx="1762125" cy="97155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C94AAC8-F1BE-4CA0-BECB-46E08D50D242}"/>
            </a:ext>
          </a:extLst>
        </xdr:cNvPr>
        <xdr:cNvSpPr txBox="1"/>
      </xdr:nvSpPr>
      <xdr:spPr>
        <a:xfrm>
          <a:off x="6257925" y="3162300"/>
          <a:ext cx="1762125" cy="971550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400" b="1"/>
            <a:t>PENSER</a:t>
          </a:r>
          <a:r>
            <a:rPr lang="fr-FR" sz="1400" b="1" baseline="0"/>
            <a:t> A MASQUER LES LIGNES NON NECESSAIRES</a:t>
          </a:r>
          <a:endParaRPr lang="fr-FR" sz="1400" b="1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zoomScale="80" zoomScaleNormal="80" workbookViewId="0">
      <selection activeCell="B6" sqref="B6"/>
    </sheetView>
  </sheetViews>
  <sheetFormatPr baseColWidth="10" defaultRowHeight="15" x14ac:dyDescent="0.25"/>
  <cols>
    <col min="1" max="1" width="37" customWidth="1"/>
    <col min="2" max="2" width="21.85546875" customWidth="1"/>
    <col min="3" max="3" width="13.7109375" customWidth="1"/>
    <col min="4" max="4" width="13.28515625" bestFit="1" customWidth="1"/>
    <col min="5" max="5" width="14.85546875" bestFit="1" customWidth="1"/>
    <col min="6" max="6" width="18.28515625" customWidth="1"/>
    <col min="7" max="7" width="20.85546875" customWidth="1"/>
  </cols>
  <sheetData>
    <row r="1" spans="1:7" ht="21" x14ac:dyDescent="0.25">
      <c r="A1" s="117" t="s">
        <v>0</v>
      </c>
      <c r="B1" s="117"/>
      <c r="C1" s="117"/>
      <c r="D1" s="117"/>
      <c r="E1" s="117"/>
      <c r="F1" s="117"/>
      <c r="G1" s="117"/>
    </row>
    <row r="2" spans="1:7" ht="15.75" thickBot="1" x14ac:dyDescent="0.3"/>
    <row r="3" spans="1:7" s="1" customFormat="1" ht="32.25" thickBot="1" x14ac:dyDescent="0.3">
      <c r="A3" s="2"/>
      <c r="B3" s="11" t="s">
        <v>4</v>
      </c>
      <c r="C3" s="12" t="s">
        <v>6</v>
      </c>
      <c r="D3" s="13" t="s">
        <v>12</v>
      </c>
      <c r="E3" s="14" t="s">
        <v>7</v>
      </c>
      <c r="F3" s="15" t="s">
        <v>8</v>
      </c>
      <c r="G3" s="16" t="s">
        <v>13</v>
      </c>
    </row>
    <row r="4" spans="1:7" s="1" customFormat="1" ht="32.25" customHeight="1" thickBot="1" x14ac:dyDescent="0.3">
      <c r="A4" s="106" t="s">
        <v>181</v>
      </c>
      <c r="B4" s="107"/>
      <c r="C4" s="106"/>
      <c r="D4" s="108"/>
      <c r="E4" s="106"/>
      <c r="F4" s="109"/>
      <c r="G4" s="110"/>
    </row>
    <row r="5" spans="1:7" s="1" customFormat="1" ht="32.1" customHeight="1" x14ac:dyDescent="0.25">
      <c r="A5" s="111" t="s">
        <v>16</v>
      </c>
      <c r="B5" s="68"/>
      <c r="C5" s="71"/>
      <c r="D5" s="70"/>
      <c r="E5" s="150">
        <f>+B5*0.2</f>
        <v>0</v>
      </c>
      <c r="F5" s="151">
        <f>E5</f>
        <v>0</v>
      </c>
      <c r="G5" s="68"/>
    </row>
    <row r="6" spans="1:7" s="1" customFormat="1" ht="32.1" customHeight="1" x14ac:dyDescent="0.25">
      <c r="A6" s="112" t="s">
        <v>5</v>
      </c>
      <c r="B6" s="72"/>
      <c r="C6" s="73"/>
      <c r="D6" s="152">
        <f>B6*0.1</f>
        <v>0</v>
      </c>
      <c r="E6" s="73"/>
      <c r="F6" s="152">
        <f>D6</f>
        <v>0</v>
      </c>
      <c r="G6" s="72"/>
    </row>
    <row r="7" spans="1:7" s="1" customFormat="1" ht="32.1" customHeight="1" x14ac:dyDescent="0.25">
      <c r="A7" s="112" t="s">
        <v>5</v>
      </c>
      <c r="B7" s="72"/>
      <c r="C7" s="152">
        <f>+B7*0.055</f>
        <v>0</v>
      </c>
      <c r="D7" s="74"/>
      <c r="E7" s="73"/>
      <c r="F7" s="152">
        <f>+C7</f>
        <v>0</v>
      </c>
      <c r="G7" s="72"/>
    </row>
    <row r="8" spans="1:7" s="1" customFormat="1" ht="32.1" customHeight="1" x14ac:dyDescent="0.25">
      <c r="A8" s="101" t="s">
        <v>182</v>
      </c>
      <c r="B8" s="102"/>
      <c r="C8" s="103"/>
      <c r="D8" s="104"/>
      <c r="E8" s="105"/>
      <c r="F8" s="102"/>
      <c r="G8" s="102"/>
    </row>
    <row r="9" spans="1:7" s="1" customFormat="1" ht="32.1" customHeight="1" x14ac:dyDescent="0.25">
      <c r="A9" s="113" t="s">
        <v>178</v>
      </c>
      <c r="B9" s="93"/>
      <c r="C9" s="73"/>
      <c r="D9" s="74"/>
      <c r="E9" s="152">
        <f>+B9*0.2</f>
        <v>0</v>
      </c>
      <c r="F9" s="152">
        <f>+E9</f>
        <v>0</v>
      </c>
      <c r="G9" s="72"/>
    </row>
    <row r="10" spans="1:7" s="1" customFormat="1" ht="32.1" customHeight="1" x14ac:dyDescent="0.25">
      <c r="A10" s="113" t="s">
        <v>178</v>
      </c>
      <c r="B10" s="93"/>
      <c r="C10" s="76"/>
      <c r="D10" s="153">
        <f>+B10*0.1</f>
        <v>0</v>
      </c>
      <c r="E10" s="77"/>
      <c r="F10" s="153">
        <f>+D10</f>
        <v>0</v>
      </c>
      <c r="G10" s="94"/>
    </row>
    <row r="11" spans="1:7" s="1" customFormat="1" ht="32.1" customHeight="1" x14ac:dyDescent="0.25">
      <c r="A11" s="113" t="s">
        <v>178</v>
      </c>
      <c r="B11" s="93"/>
      <c r="C11" s="86">
        <f>+B11*0.055</f>
        <v>0</v>
      </c>
      <c r="D11" s="77"/>
      <c r="E11" s="74"/>
      <c r="F11" s="153">
        <f>+C11</f>
        <v>0</v>
      </c>
      <c r="G11" s="94"/>
    </row>
    <row r="12" spans="1:7" s="1" customFormat="1" ht="32.1" customHeight="1" x14ac:dyDescent="0.25">
      <c r="A12" s="114" t="s">
        <v>184</v>
      </c>
      <c r="B12" s="93"/>
      <c r="C12" s="77"/>
      <c r="D12" s="77"/>
      <c r="E12" s="76"/>
      <c r="F12" s="94"/>
      <c r="G12" s="94"/>
    </row>
    <row r="13" spans="1:7" s="1" customFormat="1" ht="32.1" customHeight="1" x14ac:dyDescent="0.25">
      <c r="A13" s="96" t="s">
        <v>183</v>
      </c>
      <c r="B13" s="97"/>
      <c r="C13" s="98"/>
      <c r="D13" s="99"/>
      <c r="E13" s="100"/>
      <c r="F13" s="97"/>
      <c r="G13" s="97"/>
    </row>
    <row r="14" spans="1:7" s="1" customFormat="1" ht="32.1" customHeight="1" x14ac:dyDescent="0.25">
      <c r="A14" s="1" t="s">
        <v>186</v>
      </c>
      <c r="B14" s="93"/>
      <c r="C14" s="77"/>
      <c r="D14" s="77"/>
      <c r="E14" s="154">
        <f>+B14*0.2</f>
        <v>0</v>
      </c>
      <c r="F14" s="153">
        <f>+E14</f>
        <v>0</v>
      </c>
      <c r="G14" s="94"/>
    </row>
    <row r="15" spans="1:7" s="1" customFormat="1" ht="32.1" customHeight="1" x14ac:dyDescent="0.25">
      <c r="A15" s="1" t="s">
        <v>186</v>
      </c>
      <c r="B15" s="93"/>
      <c r="C15" s="77"/>
      <c r="D15" s="153">
        <f>+B15*0.1</f>
        <v>0</v>
      </c>
      <c r="E15" s="77"/>
      <c r="F15" s="153">
        <f>+D15</f>
        <v>0</v>
      </c>
      <c r="G15" s="94"/>
    </row>
    <row r="16" spans="1:7" s="1" customFormat="1" ht="32.1" customHeight="1" x14ac:dyDescent="0.25">
      <c r="A16" s="1" t="s">
        <v>186</v>
      </c>
      <c r="B16" s="93"/>
      <c r="C16" s="154">
        <f>+B16*0.055</f>
        <v>0</v>
      </c>
      <c r="D16" s="77"/>
      <c r="E16" s="77"/>
      <c r="F16" s="153">
        <f>+C16</f>
        <v>0</v>
      </c>
      <c r="G16" s="94"/>
    </row>
    <row r="17" spans="1:10" s="1" customFormat="1" ht="32.1" customHeight="1" thickBot="1" x14ac:dyDescent="0.3">
      <c r="A17" s="114" t="s">
        <v>185</v>
      </c>
      <c r="B17" s="94"/>
      <c r="C17" s="76"/>
      <c r="D17" s="77"/>
      <c r="E17" s="76"/>
      <c r="F17" s="77"/>
      <c r="G17" s="78"/>
    </row>
    <row r="18" spans="1:10" s="1" customFormat="1" ht="23.1" customHeight="1" thickBot="1" x14ac:dyDescent="0.3">
      <c r="A18" s="17" t="s">
        <v>11</v>
      </c>
      <c r="B18" s="155">
        <f>SUM(B5:B11)</f>
        <v>0</v>
      </c>
      <c r="C18" s="79"/>
      <c r="D18" s="80"/>
      <c r="E18" s="79"/>
      <c r="F18" s="156">
        <f>SUM(F5:F17)</f>
        <v>0</v>
      </c>
      <c r="G18" s="156">
        <f>SUM(G5:G9)</f>
        <v>0</v>
      </c>
      <c r="H18" s="166" t="s">
        <v>193</v>
      </c>
    </row>
    <row r="19" spans="1:10" s="1" customFormat="1" ht="32.1" customHeight="1" x14ac:dyDescent="0.25">
      <c r="A19" s="4" t="s">
        <v>10</v>
      </c>
      <c r="B19" s="74"/>
      <c r="C19" s="71"/>
      <c r="D19" s="81"/>
      <c r="E19" s="69"/>
      <c r="F19" s="157">
        <f>E19</f>
        <v>0</v>
      </c>
      <c r="G19" s="82"/>
    </row>
    <row r="20" spans="1:10" s="1" customFormat="1" ht="32.1" customHeight="1" x14ac:dyDescent="0.25">
      <c r="A20" s="5" t="s">
        <v>9</v>
      </c>
      <c r="B20" s="74"/>
      <c r="C20" s="73"/>
      <c r="D20" s="74"/>
      <c r="E20" s="75"/>
      <c r="F20" s="152">
        <f>E20</f>
        <v>0</v>
      </c>
      <c r="G20" s="82"/>
    </row>
    <row r="21" spans="1:10" s="1" customFormat="1" ht="32.1" customHeight="1" x14ac:dyDescent="0.25">
      <c r="A21" s="5" t="s">
        <v>1</v>
      </c>
      <c r="B21" s="74"/>
      <c r="C21" s="75"/>
      <c r="D21" s="72"/>
      <c r="E21" s="75"/>
      <c r="F21" s="152">
        <f t="shared" ref="F21:F25" si="0">E21</f>
        <v>0</v>
      </c>
      <c r="G21" s="82"/>
    </row>
    <row r="22" spans="1:10" s="1" customFormat="1" ht="32.1" customHeight="1" x14ac:dyDescent="0.25">
      <c r="A22" s="5" t="s">
        <v>2</v>
      </c>
      <c r="B22" s="74"/>
      <c r="C22" s="75"/>
      <c r="D22" s="72"/>
      <c r="E22" s="75"/>
      <c r="F22" s="152">
        <f>E22</f>
        <v>0</v>
      </c>
      <c r="G22" s="82"/>
    </row>
    <row r="23" spans="1:10" s="1" customFormat="1" ht="32.1" customHeight="1" thickBot="1" x14ac:dyDescent="0.3">
      <c r="A23" s="6" t="s">
        <v>3</v>
      </c>
      <c r="B23" s="78"/>
      <c r="C23" s="83"/>
      <c r="D23" s="84"/>
      <c r="E23" s="83"/>
      <c r="F23" s="158">
        <f t="shared" si="0"/>
        <v>0</v>
      </c>
      <c r="G23" s="82"/>
    </row>
    <row r="24" spans="1:10" s="1" customFormat="1" ht="32.1" customHeight="1" x14ac:dyDescent="0.25">
      <c r="A24" s="95" t="s">
        <v>188</v>
      </c>
      <c r="B24" s="94"/>
      <c r="C24" s="86"/>
      <c r="D24" s="94"/>
      <c r="E24" s="86"/>
      <c r="F24" s="153">
        <f>+E24</f>
        <v>0</v>
      </c>
      <c r="G24" s="82"/>
    </row>
    <row r="25" spans="1:10" s="1" customFormat="1" ht="32.1" customHeight="1" thickBot="1" x14ac:dyDescent="0.3">
      <c r="A25" s="7" t="s">
        <v>15</v>
      </c>
      <c r="B25" s="85"/>
      <c r="C25" s="85"/>
      <c r="D25" s="85"/>
      <c r="E25" s="86"/>
      <c r="F25" s="159">
        <f t="shared" si="0"/>
        <v>0</v>
      </c>
      <c r="G25" s="82"/>
    </row>
    <row r="26" spans="1:10" ht="23.1" customHeight="1" x14ac:dyDescent="0.25">
      <c r="A26" s="8" t="s">
        <v>18</v>
      </c>
      <c r="B26" s="87"/>
      <c r="C26" s="87"/>
      <c r="D26" s="87"/>
      <c r="E26" s="87"/>
      <c r="F26" s="160">
        <f>F19+F21</f>
        <v>0</v>
      </c>
      <c r="G26" s="88"/>
    </row>
    <row r="27" spans="1:10" ht="23.1" customHeight="1" thickBot="1" x14ac:dyDescent="0.3">
      <c r="A27" s="9" t="s">
        <v>17</v>
      </c>
      <c r="B27" s="89"/>
      <c r="C27" s="89"/>
      <c r="D27" s="89"/>
      <c r="E27" s="89"/>
      <c r="F27" s="161">
        <f>F20+F22+F24</f>
        <v>0</v>
      </c>
      <c r="G27" s="88"/>
    </row>
    <row r="28" spans="1:10" ht="23.1" customHeight="1" thickBot="1" x14ac:dyDescent="0.3">
      <c r="A28" s="10" t="s">
        <v>11</v>
      </c>
      <c r="B28" s="162">
        <f>SUM(B19:B23)</f>
        <v>0</v>
      </c>
      <c r="C28" s="165">
        <f>SUM(C19:C23)</f>
        <v>0</v>
      </c>
      <c r="D28" s="162">
        <f>SUM(D19:D23)</f>
        <v>0</v>
      </c>
      <c r="E28" s="165">
        <f>SUM(E19:E25)</f>
        <v>0</v>
      </c>
      <c r="F28" s="162">
        <f>SUM(F19:F25)</f>
        <v>0</v>
      </c>
      <c r="G28" s="90"/>
    </row>
    <row r="29" spans="1:10" ht="23.1" customHeight="1" thickBot="1" x14ac:dyDescent="0.3">
      <c r="A29" s="3"/>
      <c r="B29" s="88"/>
      <c r="C29" s="115" t="s">
        <v>14</v>
      </c>
      <c r="D29" s="116"/>
      <c r="E29" s="116"/>
      <c r="F29" s="163">
        <f>IF(F18-F28&gt;=0,F18-F28,0)</f>
        <v>0</v>
      </c>
      <c r="G29" s="90"/>
      <c r="J29" t="s">
        <v>177</v>
      </c>
    </row>
    <row r="30" spans="1:10" ht="23.1" customHeight="1" thickBot="1" x14ac:dyDescent="0.3">
      <c r="A30" s="3"/>
      <c r="B30" s="88"/>
      <c r="C30" s="115" t="s">
        <v>171</v>
      </c>
      <c r="D30" s="116"/>
      <c r="E30" s="118"/>
      <c r="F30" s="164">
        <f>IF(F29&lt;=0,((F18-F28)*-1),0)</f>
        <v>0</v>
      </c>
      <c r="G30" s="90"/>
    </row>
  </sheetData>
  <mergeCells count="3">
    <mergeCell ref="C29:E29"/>
    <mergeCell ref="A1:G1"/>
    <mergeCell ref="C30:E30"/>
  </mergeCells>
  <conditionalFormatting sqref="F29:F30">
    <cfRule type="cellIs" dxfId="0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6"/>
  <sheetViews>
    <sheetView showGridLines="0" topLeftCell="A40" zoomScaleNormal="100" workbookViewId="0">
      <selection activeCell="C62" sqref="C62"/>
    </sheetView>
  </sheetViews>
  <sheetFormatPr baseColWidth="10" defaultRowHeight="15" x14ac:dyDescent="0.25"/>
  <cols>
    <col min="1" max="1" width="4.28515625" customWidth="1"/>
    <col min="2" max="2" width="48" customWidth="1"/>
    <col min="3" max="3" width="23.140625" style="46" customWidth="1"/>
    <col min="4" max="4" width="3.28515625" customWidth="1"/>
    <col min="5" max="5" width="42.7109375" customWidth="1"/>
    <col min="6" max="7" width="15.7109375" style="46" customWidth="1"/>
  </cols>
  <sheetData>
    <row r="1" spans="1:12" x14ac:dyDescent="0.25">
      <c r="B1" t="s">
        <v>176</v>
      </c>
    </row>
    <row r="2" spans="1:12" ht="28.5" customHeight="1" x14ac:dyDescent="0.25">
      <c r="A2" s="138" t="s">
        <v>175</v>
      </c>
      <c r="B2" s="139"/>
      <c r="C2" s="139"/>
      <c r="D2" s="139"/>
      <c r="E2" s="139"/>
      <c r="F2" s="139"/>
      <c r="G2" s="140"/>
      <c r="H2" s="18"/>
      <c r="I2" s="18"/>
      <c r="J2" s="18"/>
      <c r="K2" s="18"/>
      <c r="L2" s="18"/>
    </row>
    <row r="3" spans="1:12" ht="15.75" customHeight="1" x14ac:dyDescent="0.25">
      <c r="A3" s="19" t="s">
        <v>19</v>
      </c>
      <c r="B3" s="135" t="s">
        <v>20</v>
      </c>
      <c r="C3" s="135"/>
      <c r="D3" s="135"/>
      <c r="E3" s="135"/>
      <c r="F3" s="135"/>
      <c r="G3" s="136"/>
      <c r="H3" s="18"/>
      <c r="I3" s="18"/>
      <c r="J3" s="18"/>
      <c r="K3" s="18"/>
      <c r="L3" s="18"/>
    </row>
    <row r="4" spans="1:12" ht="15.75" customHeight="1" x14ac:dyDescent="0.25">
      <c r="A4" s="20"/>
      <c r="B4" s="141" t="s">
        <v>134</v>
      </c>
      <c r="C4" s="141"/>
      <c r="D4" s="21"/>
      <c r="E4" s="142" t="s">
        <v>135</v>
      </c>
      <c r="F4" s="142"/>
      <c r="G4" s="47"/>
      <c r="H4" s="18"/>
      <c r="I4" s="18"/>
      <c r="J4" s="18"/>
      <c r="K4" s="18"/>
      <c r="L4" s="18"/>
    </row>
    <row r="5" spans="1:12" ht="15.75" customHeight="1" x14ac:dyDescent="0.25">
      <c r="A5" s="22" t="s">
        <v>106</v>
      </c>
      <c r="B5" s="23" t="s">
        <v>21</v>
      </c>
      <c r="C5" s="36">
        <f>SUM('Cadrage TVA'!B5:B7)</f>
        <v>0</v>
      </c>
      <c r="D5" s="24" t="s">
        <v>118</v>
      </c>
      <c r="E5" s="134" t="s">
        <v>22</v>
      </c>
      <c r="F5" s="134"/>
      <c r="G5" s="36">
        <f>+'Cadrage TVA'!B17</f>
        <v>0</v>
      </c>
      <c r="H5" s="18"/>
      <c r="I5" s="18"/>
      <c r="J5" s="18"/>
      <c r="K5" s="18"/>
      <c r="L5" s="18"/>
    </row>
    <row r="6" spans="1:12" ht="15.75" customHeight="1" x14ac:dyDescent="0.25">
      <c r="A6" s="22" t="s">
        <v>107</v>
      </c>
      <c r="B6" s="23" t="s">
        <v>23</v>
      </c>
      <c r="C6" s="37"/>
      <c r="D6" s="24" t="s">
        <v>119</v>
      </c>
      <c r="E6" s="134" t="s">
        <v>24</v>
      </c>
      <c r="F6" s="134"/>
      <c r="G6" s="37"/>
      <c r="H6" s="18"/>
      <c r="I6" s="18"/>
      <c r="J6" s="18"/>
      <c r="K6" s="18"/>
      <c r="L6" s="18"/>
    </row>
    <row r="7" spans="1:12" ht="32.1" customHeight="1" x14ac:dyDescent="0.25">
      <c r="A7" s="20" t="s">
        <v>108</v>
      </c>
      <c r="B7" s="23" t="s">
        <v>25</v>
      </c>
      <c r="C7" s="37"/>
      <c r="D7" s="21" t="s">
        <v>120</v>
      </c>
      <c r="E7" s="122" t="s">
        <v>26</v>
      </c>
      <c r="F7" s="122"/>
      <c r="G7" s="37"/>
      <c r="H7" s="18"/>
      <c r="I7" s="18"/>
      <c r="J7" s="18"/>
      <c r="K7" s="18"/>
      <c r="L7" s="18"/>
    </row>
    <row r="8" spans="1:12" ht="32.1" customHeight="1" x14ac:dyDescent="0.25">
      <c r="A8" s="20" t="s">
        <v>110</v>
      </c>
      <c r="B8" s="23" t="s">
        <v>109</v>
      </c>
      <c r="C8" s="36">
        <f>SUM('Cadrage TVA'!B14:B16)</f>
        <v>0</v>
      </c>
      <c r="D8" s="24" t="s">
        <v>121</v>
      </c>
      <c r="E8" s="122" t="s">
        <v>155</v>
      </c>
      <c r="F8" s="122"/>
      <c r="G8" s="38" t="e">
        <f>+'Cadrage TVA'!#REF!</f>
        <v>#REF!</v>
      </c>
      <c r="H8" s="18"/>
      <c r="I8" s="18"/>
      <c r="J8" s="18"/>
      <c r="K8" s="18"/>
      <c r="L8" s="18"/>
    </row>
    <row r="9" spans="1:12" ht="32.1" customHeight="1" x14ac:dyDescent="0.25">
      <c r="A9" s="20" t="s">
        <v>111</v>
      </c>
      <c r="B9" s="23" t="s">
        <v>112</v>
      </c>
      <c r="C9" s="38"/>
      <c r="D9" s="24" t="s">
        <v>122</v>
      </c>
      <c r="E9" s="23" t="s">
        <v>112</v>
      </c>
      <c r="F9" s="42"/>
      <c r="G9" s="38"/>
      <c r="H9" s="18"/>
      <c r="I9" s="18"/>
      <c r="J9" s="18"/>
      <c r="K9" s="18"/>
      <c r="L9" s="18"/>
    </row>
    <row r="10" spans="1:12" ht="32.1" customHeight="1" x14ac:dyDescent="0.25">
      <c r="A10" s="20" t="s">
        <v>113</v>
      </c>
      <c r="B10" s="23" t="s">
        <v>28</v>
      </c>
      <c r="C10" s="37"/>
      <c r="D10" s="24" t="s">
        <v>124</v>
      </c>
      <c r="E10" s="122" t="s">
        <v>123</v>
      </c>
      <c r="F10" s="122"/>
      <c r="G10" s="38"/>
      <c r="H10" s="18"/>
      <c r="I10" s="18"/>
      <c r="J10" s="18"/>
      <c r="K10" s="18"/>
      <c r="L10" s="18"/>
    </row>
    <row r="11" spans="1:12" ht="32.1" customHeight="1" x14ac:dyDescent="0.25">
      <c r="A11" s="22" t="s">
        <v>114</v>
      </c>
      <c r="B11" s="23" t="s">
        <v>30</v>
      </c>
      <c r="C11" s="36">
        <f>SUM('Cadrage TVA'!B9:B11)</f>
        <v>0</v>
      </c>
      <c r="D11" s="24" t="s">
        <v>125</v>
      </c>
      <c r="E11" s="122" t="s">
        <v>30</v>
      </c>
      <c r="F11" s="122"/>
      <c r="G11" s="38"/>
      <c r="H11" s="18"/>
      <c r="I11" s="18"/>
      <c r="J11" s="18"/>
      <c r="K11" s="18"/>
      <c r="L11" s="18"/>
    </row>
    <row r="12" spans="1:12" ht="36.75" customHeight="1" x14ac:dyDescent="0.25">
      <c r="A12" s="20" t="s">
        <v>115</v>
      </c>
      <c r="B12" s="23" t="s">
        <v>31</v>
      </c>
      <c r="C12" s="37"/>
      <c r="D12" s="24" t="s">
        <v>126</v>
      </c>
      <c r="E12" s="122" t="s">
        <v>179</v>
      </c>
      <c r="F12" s="122"/>
      <c r="G12" s="36">
        <f>+'Cadrage TVA'!B12</f>
        <v>0</v>
      </c>
      <c r="H12" s="18"/>
      <c r="I12" s="18"/>
      <c r="J12" s="18"/>
      <c r="K12" s="18"/>
      <c r="L12" s="18"/>
    </row>
    <row r="13" spans="1:12" ht="46.5" customHeight="1" x14ac:dyDescent="0.25">
      <c r="A13" s="20" t="s">
        <v>116</v>
      </c>
      <c r="B13" s="23" t="s">
        <v>33</v>
      </c>
      <c r="C13" s="37"/>
      <c r="D13" s="24" t="s">
        <v>127</v>
      </c>
      <c r="E13" s="122" t="s">
        <v>29</v>
      </c>
      <c r="F13" s="122"/>
      <c r="G13" s="37"/>
      <c r="H13" s="18"/>
      <c r="I13" s="18"/>
      <c r="J13" s="18"/>
      <c r="K13" s="18"/>
      <c r="L13" s="18"/>
    </row>
    <row r="14" spans="1:12" ht="32.1" customHeight="1" x14ac:dyDescent="0.25">
      <c r="A14" s="20" t="s">
        <v>117</v>
      </c>
      <c r="B14" s="23" t="s">
        <v>35</v>
      </c>
      <c r="C14" s="37"/>
      <c r="D14" s="24" t="s">
        <v>128</v>
      </c>
      <c r="E14" s="134" t="s">
        <v>28</v>
      </c>
      <c r="F14" s="134"/>
      <c r="G14" s="37"/>
      <c r="H14" s="18"/>
      <c r="I14" s="18"/>
      <c r="J14" s="18"/>
      <c r="K14" s="18"/>
      <c r="L14" s="18"/>
    </row>
    <row r="15" spans="1:12" ht="30" customHeight="1" x14ac:dyDescent="0.25">
      <c r="A15" s="33"/>
      <c r="B15" s="34"/>
      <c r="C15" s="39"/>
      <c r="D15" s="24" t="s">
        <v>129</v>
      </c>
      <c r="E15" s="122" t="s">
        <v>130</v>
      </c>
      <c r="F15" s="122"/>
      <c r="G15" s="37"/>
      <c r="H15" s="18"/>
      <c r="I15" s="18"/>
      <c r="J15" s="18"/>
      <c r="K15" s="18"/>
      <c r="L15" s="18"/>
    </row>
    <row r="16" spans="1:12" ht="32.1" customHeight="1" x14ac:dyDescent="0.25">
      <c r="A16" s="35"/>
      <c r="B16" s="34"/>
      <c r="C16" s="39"/>
      <c r="D16" s="24" t="s">
        <v>131</v>
      </c>
      <c r="E16" s="134" t="s">
        <v>32</v>
      </c>
      <c r="F16" s="134"/>
      <c r="G16" s="37"/>
      <c r="H16" s="18"/>
      <c r="I16" s="18"/>
      <c r="J16" s="18"/>
      <c r="K16" s="18"/>
      <c r="L16" s="18"/>
    </row>
    <row r="17" spans="1:12" ht="50.25" customHeight="1" x14ac:dyDescent="0.25">
      <c r="A17" s="35"/>
      <c r="B17" s="34"/>
      <c r="C17" s="39"/>
      <c r="D17" s="24" t="s">
        <v>132</v>
      </c>
      <c r="E17" s="122" t="s">
        <v>34</v>
      </c>
      <c r="F17" s="122"/>
      <c r="G17" s="37"/>
      <c r="H17" s="18"/>
      <c r="I17" s="18"/>
      <c r="J17" s="18"/>
      <c r="K17" s="18"/>
      <c r="L17" s="18"/>
    </row>
    <row r="18" spans="1:12" ht="20.25" customHeight="1" x14ac:dyDescent="0.25">
      <c r="A18" s="35"/>
      <c r="B18" s="34"/>
      <c r="C18" s="39"/>
      <c r="D18" s="24" t="s">
        <v>133</v>
      </c>
      <c r="E18" s="134" t="s">
        <v>35</v>
      </c>
      <c r="F18" s="134"/>
      <c r="G18" s="37"/>
      <c r="H18" s="18"/>
      <c r="I18" s="18"/>
      <c r="J18" s="18"/>
      <c r="K18" s="18"/>
      <c r="L18" s="18"/>
    </row>
    <row r="19" spans="1:12" ht="15.75" customHeight="1" x14ac:dyDescent="0.25">
      <c r="A19" s="19" t="s">
        <v>36</v>
      </c>
      <c r="B19" s="135" t="s">
        <v>37</v>
      </c>
      <c r="C19" s="135"/>
      <c r="D19" s="135"/>
      <c r="E19" s="135"/>
      <c r="F19" s="135"/>
      <c r="G19" s="136"/>
      <c r="H19" s="18"/>
      <c r="I19" s="18"/>
      <c r="J19" s="18"/>
      <c r="K19" s="18"/>
      <c r="L19" s="18"/>
    </row>
    <row r="20" spans="1:12" ht="15.75" customHeight="1" x14ac:dyDescent="0.25">
      <c r="A20" s="20"/>
      <c r="B20" s="25" t="s">
        <v>38</v>
      </c>
      <c r="C20" s="40"/>
      <c r="D20" s="21"/>
      <c r="E20" s="26"/>
      <c r="F20" s="53" t="s">
        <v>39</v>
      </c>
      <c r="G20" s="48" t="s">
        <v>40</v>
      </c>
      <c r="H20" s="18"/>
      <c r="I20" s="18"/>
      <c r="J20" s="18"/>
      <c r="K20" s="18"/>
      <c r="L20" s="18"/>
    </row>
    <row r="21" spans="1:12" ht="32.1" customHeight="1" x14ac:dyDescent="0.25">
      <c r="A21" s="20"/>
      <c r="B21" s="27" t="s">
        <v>136</v>
      </c>
      <c r="C21" s="41"/>
      <c r="D21" s="28"/>
      <c r="E21" s="23"/>
      <c r="F21" s="49"/>
      <c r="G21" s="49"/>
      <c r="H21" s="18"/>
      <c r="I21" s="18"/>
      <c r="J21" s="18"/>
      <c r="K21" s="18"/>
      <c r="L21" s="18"/>
    </row>
    <row r="22" spans="1:12" ht="15.75" customHeight="1" x14ac:dyDescent="0.25">
      <c r="A22" s="22" t="s">
        <v>41</v>
      </c>
      <c r="B22" s="23" t="s">
        <v>42</v>
      </c>
      <c r="C22" s="41"/>
      <c r="D22" s="28"/>
      <c r="E22" s="23"/>
      <c r="F22" s="37">
        <f>+'Cadrage TVA'!B5+'Cadrage TVA'!B9</f>
        <v>0</v>
      </c>
      <c r="G22" s="36">
        <f>+'Cadrage TVA'!F5+'Cadrage TVA'!F9</f>
        <v>0</v>
      </c>
      <c r="H22" s="18"/>
      <c r="I22" s="18"/>
      <c r="J22" s="18"/>
      <c r="K22" s="18"/>
      <c r="L22" s="18"/>
    </row>
    <row r="23" spans="1:12" ht="15.75" customHeight="1" x14ac:dyDescent="0.25">
      <c r="A23" s="22" t="s">
        <v>43</v>
      </c>
      <c r="B23" s="23" t="s">
        <v>44</v>
      </c>
      <c r="C23" s="41"/>
      <c r="D23" s="28"/>
      <c r="E23" s="23"/>
      <c r="F23" s="37">
        <f>+'Cadrage TVA'!B7+'Cadrage TVA'!B11</f>
        <v>0</v>
      </c>
      <c r="G23" s="36">
        <f>+'Cadrage TVA'!F7+'Cadrage TVA'!F11</f>
        <v>0</v>
      </c>
      <c r="H23" s="18"/>
      <c r="I23" s="18"/>
      <c r="J23" s="18"/>
      <c r="K23" s="18"/>
      <c r="L23" s="18"/>
    </row>
    <row r="24" spans="1:12" ht="15.75" customHeight="1" x14ac:dyDescent="0.25">
      <c r="A24" s="20" t="s">
        <v>45</v>
      </c>
      <c r="B24" s="23" t="s">
        <v>46</v>
      </c>
      <c r="C24" s="41"/>
      <c r="D24" s="28"/>
      <c r="E24" s="23"/>
      <c r="F24" s="37">
        <f>+'Cadrage TVA'!B6+'Cadrage TVA'!B10</f>
        <v>0</v>
      </c>
      <c r="G24" s="36">
        <f>+'Cadrage TVA'!F6+'Cadrage TVA'!F10</f>
        <v>0</v>
      </c>
      <c r="H24" s="18"/>
      <c r="I24" s="18"/>
      <c r="J24" s="18"/>
      <c r="K24" s="18"/>
      <c r="L24" s="18"/>
    </row>
    <row r="25" spans="1:12" ht="15.75" customHeight="1" x14ac:dyDescent="0.25">
      <c r="A25" s="20" t="s">
        <v>47</v>
      </c>
      <c r="B25" s="23" t="s">
        <v>48</v>
      </c>
      <c r="C25" s="41"/>
      <c r="D25" s="28"/>
      <c r="E25" s="23"/>
      <c r="F25" s="49"/>
      <c r="G25" s="49"/>
      <c r="H25" s="18"/>
      <c r="I25" s="18"/>
      <c r="J25" s="18"/>
      <c r="K25" s="18"/>
      <c r="L25" s="18"/>
    </row>
    <row r="26" spans="1:12" ht="15.75" customHeight="1" x14ac:dyDescent="0.25">
      <c r="A26" s="20"/>
      <c r="B26" s="27" t="s">
        <v>49</v>
      </c>
      <c r="C26" s="41"/>
      <c r="D26" s="28"/>
      <c r="E26" s="23"/>
      <c r="F26" s="49"/>
      <c r="G26" s="49"/>
      <c r="H26" s="18"/>
      <c r="I26" s="18"/>
      <c r="J26" s="18"/>
      <c r="K26" s="18"/>
      <c r="L26" s="18"/>
    </row>
    <row r="27" spans="1:12" ht="15.75" customHeight="1" x14ac:dyDescent="0.25">
      <c r="A27" s="22" t="s">
        <v>50</v>
      </c>
      <c r="B27" s="23" t="s">
        <v>51</v>
      </c>
      <c r="C27" s="41"/>
      <c r="D27" s="28"/>
      <c r="E27" s="23"/>
      <c r="F27" s="37"/>
      <c r="G27" s="37"/>
      <c r="H27" s="18"/>
      <c r="I27" s="18"/>
      <c r="J27" s="18"/>
      <c r="K27" s="18"/>
      <c r="L27" s="18"/>
    </row>
    <row r="28" spans="1:12" ht="15.75" customHeight="1" x14ac:dyDescent="0.25">
      <c r="A28" s="22" t="s">
        <v>52</v>
      </c>
      <c r="B28" s="23" t="s">
        <v>53</v>
      </c>
      <c r="C28" s="41"/>
      <c r="D28" s="28"/>
      <c r="E28" s="23"/>
      <c r="F28" s="37"/>
      <c r="G28" s="37"/>
      <c r="H28" s="18"/>
      <c r="I28" s="18"/>
      <c r="J28" s="18"/>
      <c r="K28" s="18"/>
      <c r="L28" s="18"/>
    </row>
    <row r="29" spans="1:12" ht="6.75" customHeight="1" x14ac:dyDescent="0.25">
      <c r="A29" s="22" t="s">
        <v>54</v>
      </c>
      <c r="B29" s="23"/>
      <c r="C29" s="41"/>
      <c r="D29" s="28"/>
      <c r="E29" s="23"/>
      <c r="F29" s="50"/>
      <c r="G29" s="50"/>
      <c r="H29" s="18"/>
      <c r="I29" s="18"/>
      <c r="J29" s="18"/>
      <c r="K29" s="18"/>
      <c r="L29" s="18"/>
    </row>
    <row r="30" spans="1:12" ht="22.5" customHeight="1" x14ac:dyDescent="0.25">
      <c r="A30" s="20"/>
      <c r="B30" s="137" t="s">
        <v>55</v>
      </c>
      <c r="C30" s="137"/>
      <c r="D30" s="28"/>
      <c r="E30" s="23"/>
      <c r="F30" s="49"/>
      <c r="G30" s="49"/>
      <c r="H30" s="18"/>
      <c r="I30" s="18"/>
      <c r="J30" s="18"/>
      <c r="K30" s="18"/>
      <c r="L30" s="18"/>
    </row>
    <row r="31" spans="1:12" ht="15.75" customHeight="1" x14ac:dyDescent="0.25">
      <c r="A31" s="22" t="s">
        <v>56</v>
      </c>
      <c r="B31" s="23" t="s">
        <v>57</v>
      </c>
      <c r="C31" s="41"/>
      <c r="D31" s="28"/>
      <c r="E31" s="23"/>
      <c r="F31" s="37"/>
      <c r="G31" s="37"/>
      <c r="H31" s="18"/>
      <c r="I31" s="18"/>
      <c r="J31" s="18"/>
      <c r="K31" s="18"/>
      <c r="L31" s="18"/>
    </row>
    <row r="32" spans="1:12" ht="15.75" customHeight="1" x14ac:dyDescent="0.25">
      <c r="A32" s="22" t="s">
        <v>58</v>
      </c>
      <c r="B32" s="122" t="s">
        <v>59</v>
      </c>
      <c r="C32" s="122"/>
      <c r="D32" s="122"/>
      <c r="E32" s="123"/>
      <c r="F32" s="37"/>
      <c r="G32" s="37"/>
      <c r="H32" s="18"/>
      <c r="I32" s="18"/>
      <c r="J32" s="18"/>
      <c r="K32" s="18"/>
      <c r="L32" s="18"/>
    </row>
    <row r="33" spans="1:12" ht="6" customHeight="1" x14ac:dyDescent="0.25">
      <c r="A33" s="22"/>
      <c r="B33" s="31"/>
      <c r="C33" s="42"/>
      <c r="D33" s="31"/>
      <c r="E33" s="31"/>
      <c r="F33" s="54"/>
      <c r="G33" s="37"/>
      <c r="H33" s="18"/>
      <c r="I33" s="18"/>
      <c r="J33" s="18"/>
      <c r="K33" s="18"/>
      <c r="L33" s="18"/>
    </row>
    <row r="34" spans="1:12" ht="15.75" customHeight="1" x14ac:dyDescent="0.25">
      <c r="A34" s="22"/>
      <c r="B34" s="32" t="s">
        <v>137</v>
      </c>
      <c r="C34" s="42"/>
      <c r="D34" s="31"/>
      <c r="E34" s="31"/>
      <c r="F34" s="54"/>
      <c r="G34" s="37"/>
      <c r="H34" s="18"/>
      <c r="I34" s="18"/>
      <c r="J34" s="18"/>
      <c r="K34" s="18"/>
      <c r="L34" s="18"/>
    </row>
    <row r="35" spans="1:12" ht="15.75" customHeight="1" x14ac:dyDescent="0.25">
      <c r="A35" s="22" t="s">
        <v>138</v>
      </c>
      <c r="B35" s="31" t="s">
        <v>42</v>
      </c>
      <c r="C35" s="42"/>
      <c r="D35" s="31"/>
      <c r="E35" s="31"/>
      <c r="F35" s="54"/>
      <c r="G35" s="37"/>
      <c r="H35" s="18"/>
      <c r="I35" s="18"/>
      <c r="J35" s="18"/>
      <c r="K35" s="18"/>
      <c r="L35" s="18"/>
    </row>
    <row r="36" spans="1:12" ht="15.75" customHeight="1" x14ac:dyDescent="0.25">
      <c r="A36" s="22" t="s">
        <v>139</v>
      </c>
      <c r="B36" s="31" t="s">
        <v>140</v>
      </c>
      <c r="C36" s="42"/>
      <c r="D36" s="31"/>
      <c r="E36" s="31"/>
      <c r="F36" s="54"/>
      <c r="G36" s="37"/>
      <c r="H36" s="18"/>
      <c r="I36" s="18"/>
      <c r="J36" s="18"/>
      <c r="K36" s="18"/>
      <c r="L36" s="18"/>
    </row>
    <row r="37" spans="1:12" ht="6" customHeight="1" x14ac:dyDescent="0.25">
      <c r="A37" s="22"/>
      <c r="B37" s="31"/>
      <c r="C37" s="42"/>
      <c r="D37" s="31"/>
      <c r="E37" s="31"/>
      <c r="F37" s="54"/>
      <c r="G37" s="37"/>
      <c r="H37" s="18"/>
      <c r="I37" s="18"/>
      <c r="J37" s="18"/>
      <c r="K37" s="18"/>
      <c r="L37" s="18"/>
    </row>
    <row r="38" spans="1:12" ht="15.75" customHeight="1" x14ac:dyDescent="0.25">
      <c r="A38" s="22"/>
      <c r="B38" s="32" t="s">
        <v>27</v>
      </c>
      <c r="C38" s="42"/>
      <c r="D38" s="31"/>
      <c r="E38" s="31"/>
      <c r="F38" s="54"/>
      <c r="G38" s="37"/>
      <c r="H38" s="18"/>
      <c r="I38" s="18"/>
      <c r="J38" s="18"/>
      <c r="K38" s="18"/>
      <c r="L38" s="18"/>
    </row>
    <row r="39" spans="1:12" ht="15.75" customHeight="1" x14ac:dyDescent="0.25">
      <c r="A39" s="22" t="s">
        <v>141</v>
      </c>
      <c r="B39" s="31" t="s">
        <v>42</v>
      </c>
      <c r="C39" s="42"/>
      <c r="D39" s="31"/>
      <c r="E39" s="31"/>
      <c r="F39" s="54"/>
      <c r="G39" s="37">
        <f>+'Cadrage TVA'!F14</f>
        <v>0</v>
      </c>
      <c r="H39" s="18"/>
      <c r="I39" s="18"/>
      <c r="J39" s="18"/>
      <c r="K39" s="18"/>
      <c r="L39" s="18"/>
    </row>
    <row r="40" spans="1:12" ht="15.75" customHeight="1" x14ac:dyDescent="0.25">
      <c r="A40" s="22" t="s">
        <v>142</v>
      </c>
      <c r="B40" s="31" t="s">
        <v>46</v>
      </c>
      <c r="C40" s="42"/>
      <c r="D40" s="31"/>
      <c r="E40" s="31"/>
      <c r="F40" s="54"/>
      <c r="G40" s="37">
        <f>+'Cadrage TVA'!F15</f>
        <v>0</v>
      </c>
      <c r="H40" s="18"/>
      <c r="I40" s="18"/>
      <c r="J40" s="18"/>
      <c r="K40" s="18"/>
      <c r="L40" s="18"/>
    </row>
    <row r="41" spans="1:12" ht="15.75" customHeight="1" x14ac:dyDescent="0.25">
      <c r="A41" s="22" t="s">
        <v>143</v>
      </c>
      <c r="B41" s="31" t="s">
        <v>145</v>
      </c>
      <c r="C41" s="42"/>
      <c r="D41" s="31"/>
      <c r="E41" s="31"/>
      <c r="F41" s="54"/>
      <c r="G41" s="37"/>
      <c r="H41" s="18"/>
      <c r="I41" s="18"/>
      <c r="J41" s="18"/>
      <c r="K41" s="18"/>
      <c r="L41" s="18"/>
    </row>
    <row r="42" spans="1:12" ht="15.75" customHeight="1" x14ac:dyDescent="0.25">
      <c r="A42" s="22" t="s">
        <v>146</v>
      </c>
      <c r="B42" s="31" t="s">
        <v>144</v>
      </c>
      <c r="C42" s="42"/>
      <c r="D42" s="31"/>
      <c r="E42" s="31"/>
      <c r="F42" s="54"/>
      <c r="G42" s="37">
        <f>+'Cadrage TVA'!F16</f>
        <v>0</v>
      </c>
      <c r="H42" s="18"/>
      <c r="I42" s="18"/>
      <c r="J42" s="18"/>
      <c r="K42" s="18"/>
      <c r="L42" s="18"/>
    </row>
    <row r="43" spans="1:12" ht="15.75" customHeight="1" x14ac:dyDescent="0.25">
      <c r="A43" s="22" t="s">
        <v>147</v>
      </c>
      <c r="B43" s="31" t="s">
        <v>148</v>
      </c>
      <c r="C43" s="42"/>
      <c r="D43" s="31"/>
      <c r="E43" s="31"/>
      <c r="F43" s="54"/>
      <c r="G43" s="37"/>
      <c r="H43" s="18"/>
      <c r="I43" s="18"/>
      <c r="J43" s="18"/>
      <c r="K43" s="18"/>
      <c r="L43" s="18"/>
    </row>
    <row r="44" spans="1:12" ht="15.75" customHeight="1" x14ac:dyDescent="0.25">
      <c r="A44" s="22" t="s">
        <v>149</v>
      </c>
      <c r="B44" s="31" t="s">
        <v>150</v>
      </c>
      <c r="C44" s="42"/>
      <c r="D44" s="31"/>
      <c r="E44" s="31"/>
      <c r="F44" s="54"/>
      <c r="G44" s="37"/>
      <c r="H44" s="18"/>
      <c r="I44" s="18"/>
      <c r="J44" s="18"/>
      <c r="K44" s="18"/>
      <c r="L44" s="18"/>
    </row>
    <row r="45" spans="1:12" ht="14.25" customHeight="1" x14ac:dyDescent="0.25">
      <c r="A45" s="143" t="s">
        <v>60</v>
      </c>
      <c r="B45" s="122" t="s">
        <v>152</v>
      </c>
      <c r="C45" s="122" t="s">
        <v>151</v>
      </c>
      <c r="D45" s="147"/>
      <c r="E45" s="147"/>
      <c r="F45" s="54"/>
      <c r="G45" s="148"/>
      <c r="H45" s="18"/>
      <c r="I45" s="18"/>
      <c r="J45" s="18"/>
      <c r="K45" s="18"/>
      <c r="L45" s="18"/>
    </row>
    <row r="46" spans="1:12" ht="15.75" customHeight="1" x14ac:dyDescent="0.25">
      <c r="A46" s="144"/>
      <c r="B46" s="147"/>
      <c r="C46" s="147" t="s">
        <v>153</v>
      </c>
      <c r="D46" s="147"/>
      <c r="E46" s="147"/>
      <c r="F46" s="41"/>
      <c r="G46" s="149"/>
      <c r="H46" s="18"/>
      <c r="I46" s="18"/>
      <c r="J46" s="18"/>
      <c r="K46" s="18"/>
      <c r="L46" s="18"/>
    </row>
    <row r="47" spans="1:12" ht="15.75" customHeight="1" x14ac:dyDescent="0.25">
      <c r="A47" s="22" t="s">
        <v>61</v>
      </c>
      <c r="B47" s="122" t="s">
        <v>62</v>
      </c>
      <c r="C47" s="122"/>
      <c r="D47" s="28"/>
      <c r="E47" s="23"/>
      <c r="F47" s="41"/>
      <c r="G47" s="37"/>
      <c r="H47" s="18"/>
      <c r="I47" s="18"/>
      <c r="J47" s="18"/>
      <c r="K47" s="18"/>
      <c r="L47" s="18"/>
    </row>
    <row r="48" spans="1:12" ht="24" customHeight="1" x14ac:dyDescent="0.25">
      <c r="A48" s="20"/>
      <c r="B48" s="23"/>
      <c r="C48" s="41"/>
      <c r="D48" s="24" t="s">
        <v>63</v>
      </c>
      <c r="E48" s="27" t="s">
        <v>64</v>
      </c>
      <c r="F48" s="41"/>
      <c r="G48" s="36">
        <f>SUM(G21:G47)</f>
        <v>0</v>
      </c>
      <c r="H48" s="18"/>
      <c r="I48" s="18"/>
      <c r="J48" s="18"/>
      <c r="K48" s="18"/>
      <c r="L48" s="18"/>
    </row>
    <row r="49" spans="1:12" ht="27" customHeight="1" x14ac:dyDescent="0.25">
      <c r="A49" s="20"/>
      <c r="B49" s="23"/>
      <c r="C49" s="41"/>
      <c r="D49" s="24" t="s">
        <v>65</v>
      </c>
      <c r="E49" s="145" t="s">
        <v>66</v>
      </c>
      <c r="F49" s="146"/>
      <c r="G49" s="37">
        <f>SUM('Cadrage TVA'!F9:F11)</f>
        <v>0</v>
      </c>
      <c r="H49" s="18"/>
      <c r="I49" s="18"/>
      <c r="J49" s="18"/>
      <c r="K49" s="18"/>
      <c r="L49" s="18"/>
    </row>
    <row r="50" spans="1:12" ht="24" customHeight="1" x14ac:dyDescent="0.25">
      <c r="A50" s="20"/>
      <c r="B50" s="23"/>
      <c r="C50" s="41"/>
      <c r="D50" s="24" t="s">
        <v>67</v>
      </c>
      <c r="E50" s="145" t="s">
        <v>154</v>
      </c>
      <c r="F50" s="146"/>
      <c r="G50" s="37"/>
      <c r="H50" s="18"/>
      <c r="I50" s="18"/>
      <c r="J50" s="18"/>
      <c r="K50" s="18"/>
      <c r="L50" s="18"/>
    </row>
    <row r="51" spans="1:12" ht="15.75" customHeight="1" x14ac:dyDescent="0.25">
      <c r="A51" s="20"/>
      <c r="B51" s="25" t="s">
        <v>68</v>
      </c>
      <c r="C51" s="40"/>
      <c r="D51" s="21"/>
      <c r="E51" s="26"/>
      <c r="F51" s="40"/>
      <c r="G51" s="51"/>
      <c r="H51" s="18"/>
      <c r="I51" s="18"/>
      <c r="J51" s="18"/>
      <c r="K51" s="18"/>
      <c r="L51" s="18"/>
    </row>
    <row r="52" spans="1:12" ht="15.75" customHeight="1" x14ac:dyDescent="0.25">
      <c r="A52" s="22" t="s">
        <v>69</v>
      </c>
      <c r="B52" s="23" t="s">
        <v>70</v>
      </c>
      <c r="C52" s="41" t="s">
        <v>192</v>
      </c>
      <c r="D52" s="28"/>
      <c r="E52" s="23"/>
      <c r="F52" s="41"/>
      <c r="G52" s="37">
        <f>'Cadrage TVA'!F26</f>
        <v>0</v>
      </c>
      <c r="H52" s="18"/>
      <c r="I52" s="18"/>
      <c r="J52" s="18"/>
      <c r="K52" s="18"/>
      <c r="L52" s="18"/>
    </row>
    <row r="53" spans="1:12" ht="15.75" customHeight="1" x14ac:dyDescent="0.25">
      <c r="A53" s="22" t="s">
        <v>71</v>
      </c>
      <c r="B53" s="23" t="s">
        <v>72</v>
      </c>
      <c r="C53" s="41"/>
      <c r="D53" s="28"/>
      <c r="E53" s="23"/>
      <c r="F53" s="41"/>
      <c r="G53" s="37">
        <f>'Cadrage TVA'!F27</f>
        <v>0</v>
      </c>
      <c r="H53" s="18"/>
      <c r="I53" s="18"/>
      <c r="J53" s="18"/>
      <c r="K53" s="18"/>
      <c r="L53" s="18"/>
    </row>
    <row r="54" spans="1:12" ht="15.75" customHeight="1" x14ac:dyDescent="0.25">
      <c r="A54" s="22" t="s">
        <v>73</v>
      </c>
      <c r="B54" s="23" t="s">
        <v>74</v>
      </c>
      <c r="C54" s="41"/>
      <c r="D54" s="28"/>
      <c r="E54" s="23"/>
      <c r="F54" s="41"/>
      <c r="G54" s="37"/>
      <c r="H54" s="18"/>
      <c r="I54" s="18"/>
      <c r="J54" s="18"/>
      <c r="K54" s="18"/>
      <c r="L54" s="18"/>
    </row>
    <row r="55" spans="1:12" ht="32.1" customHeight="1" x14ac:dyDescent="0.25">
      <c r="A55" s="22" t="s">
        <v>75</v>
      </c>
      <c r="B55" s="23" t="s">
        <v>76</v>
      </c>
      <c r="C55" s="41"/>
      <c r="D55" s="28"/>
      <c r="E55" s="23"/>
      <c r="F55" s="41"/>
      <c r="G55" s="37">
        <f>'Cadrage TVA'!F25</f>
        <v>0</v>
      </c>
      <c r="H55" s="18"/>
      <c r="I55" s="18"/>
      <c r="J55" s="18"/>
      <c r="K55" s="18"/>
      <c r="L55" s="18"/>
    </row>
    <row r="56" spans="1:12" ht="32.1" customHeight="1" x14ac:dyDescent="0.25">
      <c r="A56" s="22" t="s">
        <v>77</v>
      </c>
      <c r="B56" s="23" t="s">
        <v>78</v>
      </c>
      <c r="C56" s="41"/>
      <c r="D56" s="28"/>
      <c r="E56" s="23"/>
      <c r="F56" s="41"/>
      <c r="G56" s="37"/>
      <c r="H56" s="18"/>
      <c r="I56" s="18"/>
      <c r="J56" s="18"/>
      <c r="K56" s="18"/>
      <c r="L56" s="18"/>
    </row>
    <row r="57" spans="1:12" ht="32.1" customHeight="1" x14ac:dyDescent="0.25">
      <c r="A57" s="22" t="s">
        <v>79</v>
      </c>
      <c r="B57" s="23" t="s">
        <v>80</v>
      </c>
      <c r="C57" s="43" t="s">
        <v>81</v>
      </c>
      <c r="D57" s="24" t="s">
        <v>82</v>
      </c>
      <c r="E57" s="27" t="s">
        <v>83</v>
      </c>
      <c r="F57" s="41"/>
      <c r="G57" s="36">
        <f>SUM(G52:G56)</f>
        <v>0</v>
      </c>
      <c r="H57" s="18"/>
      <c r="I57" s="18"/>
      <c r="J57" s="18"/>
      <c r="K57" s="18"/>
      <c r="L57" s="18"/>
    </row>
    <row r="58" spans="1:12" ht="15.75" customHeight="1" x14ac:dyDescent="0.25">
      <c r="A58" s="20"/>
      <c r="B58" s="23"/>
      <c r="C58" s="41"/>
      <c r="D58" s="24" t="s">
        <v>84</v>
      </c>
      <c r="E58" s="23" t="s">
        <v>85</v>
      </c>
      <c r="F58" s="41"/>
      <c r="G58" s="37">
        <f>SUM('Cadrage TVA'!F14:F16)</f>
        <v>0</v>
      </c>
      <c r="H58" s="18"/>
      <c r="I58" s="18"/>
      <c r="J58" s="18"/>
      <c r="K58" s="18"/>
      <c r="L58" s="18"/>
    </row>
    <row r="59" spans="1:12" ht="15.75" customHeight="1" x14ac:dyDescent="0.25">
      <c r="A59" s="20"/>
      <c r="B59" s="23"/>
      <c r="C59" s="41"/>
      <c r="D59" s="21" t="s">
        <v>86</v>
      </c>
      <c r="E59" s="122" t="s">
        <v>87</v>
      </c>
      <c r="F59" s="123"/>
      <c r="G59" s="49"/>
      <c r="H59" s="18"/>
      <c r="I59" s="18"/>
      <c r="J59" s="18"/>
      <c r="K59" s="18"/>
      <c r="L59" s="18"/>
    </row>
    <row r="60" spans="1:12" ht="15.75" customHeight="1" x14ac:dyDescent="0.25">
      <c r="A60" s="19"/>
      <c r="B60" s="29" t="s">
        <v>88</v>
      </c>
      <c r="C60" s="44"/>
      <c r="D60" s="30"/>
      <c r="E60" s="29" t="s">
        <v>89</v>
      </c>
      <c r="F60" s="44"/>
      <c r="G60" s="52"/>
      <c r="H60" s="18"/>
      <c r="I60" s="18"/>
      <c r="J60" s="18"/>
      <c r="K60" s="18"/>
      <c r="L60" s="18"/>
    </row>
    <row r="61" spans="1:12" ht="15.75" customHeight="1" x14ac:dyDescent="0.25">
      <c r="A61" s="22" t="s">
        <v>90</v>
      </c>
      <c r="B61" s="23" t="s">
        <v>91</v>
      </c>
      <c r="C61" s="36" t="str">
        <f>IF((G48-G57)&lt;0,G57-G48,"")</f>
        <v/>
      </c>
      <c r="D61" s="24" t="s">
        <v>92</v>
      </c>
      <c r="E61" s="27" t="s">
        <v>93</v>
      </c>
      <c r="F61" s="41"/>
      <c r="G61" s="36" t="str">
        <f>+IF((G48-G57)&gt;0,G48-G57,"")</f>
        <v/>
      </c>
      <c r="H61" s="18"/>
      <c r="I61" s="18"/>
      <c r="J61" s="18"/>
      <c r="K61" s="18"/>
      <c r="L61" s="18"/>
    </row>
    <row r="62" spans="1:12" ht="32.1" customHeight="1" x14ac:dyDescent="0.25">
      <c r="A62" s="22" t="s">
        <v>94</v>
      </c>
      <c r="B62" s="23" t="s">
        <v>95</v>
      </c>
      <c r="C62" s="36"/>
      <c r="D62" s="24" t="s">
        <v>96</v>
      </c>
      <c r="E62" s="23" t="s">
        <v>97</v>
      </c>
      <c r="F62" s="41"/>
      <c r="G62" s="36"/>
      <c r="H62" s="18"/>
      <c r="I62" s="18"/>
      <c r="J62" s="18"/>
      <c r="K62" s="18"/>
      <c r="L62" s="18"/>
    </row>
    <row r="63" spans="1:12" ht="32.1" customHeight="1" x14ac:dyDescent="0.25">
      <c r="A63" s="20" t="s">
        <v>98</v>
      </c>
      <c r="B63" s="23" t="s">
        <v>99</v>
      </c>
      <c r="C63" s="45"/>
      <c r="D63" s="24" t="s">
        <v>100</v>
      </c>
      <c r="E63" s="23" t="s">
        <v>101</v>
      </c>
      <c r="F63" s="41"/>
      <c r="G63" s="36"/>
      <c r="H63" s="18"/>
      <c r="I63" s="18"/>
      <c r="J63" s="18"/>
      <c r="K63" s="18"/>
      <c r="L63" s="18"/>
    </row>
    <row r="64" spans="1:12" ht="32.1" customHeight="1" x14ac:dyDescent="0.25">
      <c r="A64" s="124" t="s">
        <v>102</v>
      </c>
      <c r="B64" s="126" t="s">
        <v>103</v>
      </c>
      <c r="C64" s="119" t="str">
        <f>IF(C61="","",(+C61-C62))</f>
        <v/>
      </c>
      <c r="D64" s="128" t="s">
        <v>104</v>
      </c>
      <c r="E64" s="130" t="s">
        <v>105</v>
      </c>
      <c r="F64" s="132"/>
      <c r="G64" s="119" t="str">
        <f>+G61</f>
        <v/>
      </c>
      <c r="H64" s="18"/>
      <c r="I64" s="18"/>
      <c r="J64" s="18"/>
      <c r="K64" s="18"/>
      <c r="L64" s="18"/>
    </row>
    <row r="65" spans="1:12" x14ac:dyDescent="0.25">
      <c r="A65" s="124"/>
      <c r="B65" s="126"/>
      <c r="C65" s="120"/>
      <c r="D65" s="128"/>
      <c r="E65" s="130"/>
      <c r="F65" s="132"/>
      <c r="G65" s="120"/>
      <c r="H65" s="18"/>
      <c r="I65" s="18"/>
      <c r="J65" s="18"/>
      <c r="K65" s="18"/>
      <c r="L65" s="18"/>
    </row>
    <row r="66" spans="1:12" x14ac:dyDescent="0.25">
      <c r="A66" s="125"/>
      <c r="B66" s="127"/>
      <c r="C66" s="121"/>
      <c r="D66" s="129"/>
      <c r="E66" s="131"/>
      <c r="F66" s="133"/>
      <c r="G66" s="121"/>
      <c r="H66" s="18"/>
      <c r="I66" s="18"/>
      <c r="J66" s="18"/>
      <c r="K66" s="18"/>
      <c r="L66" s="18"/>
    </row>
  </sheetData>
  <mergeCells count="36">
    <mergeCell ref="A45:A46"/>
    <mergeCell ref="E49:F49"/>
    <mergeCell ref="E50:F50"/>
    <mergeCell ref="C45:E45"/>
    <mergeCell ref="G45:G46"/>
    <mergeCell ref="C46:E46"/>
    <mergeCell ref="B45:B46"/>
    <mergeCell ref="B47:C47"/>
    <mergeCell ref="E6:F6"/>
    <mergeCell ref="A2:G2"/>
    <mergeCell ref="B3:G3"/>
    <mergeCell ref="B4:C4"/>
    <mergeCell ref="E4:F4"/>
    <mergeCell ref="E5:F5"/>
    <mergeCell ref="E7:F7"/>
    <mergeCell ref="E8:F8"/>
    <mergeCell ref="E14:F14"/>
    <mergeCell ref="E15:F15"/>
    <mergeCell ref="E16:F16"/>
    <mergeCell ref="E10:F10"/>
    <mergeCell ref="E11:F11"/>
    <mergeCell ref="E12:F12"/>
    <mergeCell ref="E13:F13"/>
    <mergeCell ref="E17:F17"/>
    <mergeCell ref="E18:F18"/>
    <mergeCell ref="B19:G19"/>
    <mergeCell ref="B30:C30"/>
    <mergeCell ref="B32:E32"/>
    <mergeCell ref="G64:G66"/>
    <mergeCell ref="E59:F59"/>
    <mergeCell ref="A64:A66"/>
    <mergeCell ref="B64:B66"/>
    <mergeCell ref="C64:C66"/>
    <mergeCell ref="D64:D66"/>
    <mergeCell ref="E64:E66"/>
    <mergeCell ref="F64:F66"/>
  </mergeCells>
  <pageMargins left="0.7" right="0.7" top="0.75" bottom="0.75" header="0.3" footer="0.3"/>
  <pageSetup paperSize="9" scale="4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45CE-F22F-454F-AD96-05B6CFDD1DFD}">
  <dimension ref="A1:G23"/>
  <sheetViews>
    <sheetView workbookViewId="0">
      <selection activeCell="L12" sqref="L12"/>
    </sheetView>
  </sheetViews>
  <sheetFormatPr baseColWidth="10" defaultRowHeight="15" x14ac:dyDescent="0.25"/>
  <cols>
    <col min="2" max="2" width="13.140625" bestFit="1" customWidth="1"/>
    <col min="3" max="3" width="24.7109375" bestFit="1" customWidth="1"/>
    <col min="4" max="4" width="14.5703125" bestFit="1" customWidth="1"/>
    <col min="5" max="5" width="15.140625" bestFit="1" customWidth="1"/>
  </cols>
  <sheetData>
    <row r="1" spans="1:7" ht="20.100000000000001" customHeight="1" thickBot="1" x14ac:dyDescent="0.3">
      <c r="A1" s="55" t="s">
        <v>156</v>
      </c>
      <c r="B1" s="56" t="s">
        <v>157</v>
      </c>
      <c r="C1" s="56" t="s">
        <v>158</v>
      </c>
      <c r="D1" s="57" t="s">
        <v>159</v>
      </c>
      <c r="E1" s="57" t="s">
        <v>160</v>
      </c>
      <c r="F1" s="58"/>
    </row>
    <row r="2" spans="1:7" ht="18.95" customHeight="1" x14ac:dyDescent="0.25">
      <c r="A2" s="63" t="s">
        <v>173</v>
      </c>
      <c r="B2" s="59">
        <v>44562</v>
      </c>
      <c r="C2" s="92" t="s">
        <v>174</v>
      </c>
      <c r="D2" s="61"/>
      <c r="E2" s="61">
        <f>'Cadrage TVA'!F21</f>
        <v>0</v>
      </c>
      <c r="F2" s="62"/>
      <c r="G2" t="s">
        <v>164</v>
      </c>
    </row>
    <row r="3" spans="1:7" ht="18.95" customHeight="1" x14ac:dyDescent="0.25">
      <c r="A3" s="63"/>
      <c r="B3" s="59">
        <v>44566</v>
      </c>
      <c r="C3" s="62"/>
      <c r="D3" s="61"/>
      <c r="E3" s="61">
        <f>'Cadrage TVA'!F22</f>
        <v>0</v>
      </c>
      <c r="F3" s="62"/>
      <c r="G3" t="s">
        <v>165</v>
      </c>
    </row>
    <row r="4" spans="1:7" ht="18.95" customHeight="1" x14ac:dyDescent="0.25">
      <c r="A4" s="63"/>
      <c r="B4" s="59">
        <v>445662</v>
      </c>
      <c r="C4" s="62"/>
      <c r="D4" s="61"/>
      <c r="E4" s="61">
        <f>+'Cadrage TVA'!F20</f>
        <v>0</v>
      </c>
      <c r="F4" s="62"/>
      <c r="G4" t="s">
        <v>172</v>
      </c>
    </row>
    <row r="5" spans="1:7" ht="18.95" customHeight="1" x14ac:dyDescent="0.25">
      <c r="A5" s="63"/>
      <c r="B5" s="59">
        <v>445622</v>
      </c>
      <c r="C5" s="62"/>
      <c r="D5" s="61"/>
      <c r="E5" s="61">
        <f>'Cadrage TVA'!F19</f>
        <v>0</v>
      </c>
      <c r="F5" s="62"/>
      <c r="G5" t="s">
        <v>166</v>
      </c>
    </row>
    <row r="6" spans="1:7" ht="18.95" customHeight="1" x14ac:dyDescent="0.25">
      <c r="A6" s="63"/>
      <c r="B6" s="59">
        <v>445663</v>
      </c>
      <c r="C6" s="62"/>
      <c r="D6" s="61"/>
      <c r="E6" s="61">
        <f>'Cadrage TVA'!F24</f>
        <v>0</v>
      </c>
      <c r="F6" s="62"/>
      <c r="G6" t="s">
        <v>180</v>
      </c>
    </row>
    <row r="7" spans="1:7" ht="18.95" customHeight="1" x14ac:dyDescent="0.25">
      <c r="A7" s="63"/>
      <c r="B7" s="59">
        <v>44567</v>
      </c>
      <c r="C7" s="62"/>
      <c r="D7" s="61"/>
      <c r="E7" s="61">
        <f>'Cadrage TVA'!F25</f>
        <v>0</v>
      </c>
      <c r="F7" s="62"/>
      <c r="G7" t="s">
        <v>187</v>
      </c>
    </row>
    <row r="8" spans="1:7" ht="18.95" customHeight="1" x14ac:dyDescent="0.25">
      <c r="A8" s="63"/>
      <c r="B8" s="59">
        <v>445715</v>
      </c>
      <c r="C8" s="62"/>
      <c r="D8" s="61">
        <f>'Cadrage TVA'!F7</f>
        <v>0</v>
      </c>
      <c r="E8" s="61"/>
      <c r="F8" s="62"/>
      <c r="G8" t="s">
        <v>168</v>
      </c>
    </row>
    <row r="9" spans="1:7" ht="18.75" customHeight="1" x14ac:dyDescent="0.25">
      <c r="A9" s="63"/>
      <c r="B9" s="59">
        <v>445711</v>
      </c>
      <c r="C9" s="62"/>
      <c r="D9" s="61">
        <f>'Cadrage TVA'!F6</f>
        <v>0</v>
      </c>
      <c r="E9" s="61"/>
      <c r="F9" s="62"/>
      <c r="G9" t="s">
        <v>169</v>
      </c>
    </row>
    <row r="10" spans="1:7" ht="18.95" customHeight="1" x14ac:dyDescent="0.25">
      <c r="A10" s="63"/>
      <c r="B10" s="59">
        <v>44571</v>
      </c>
      <c r="C10" s="62"/>
      <c r="D10" s="61">
        <f>'Cadrage TVA'!F5</f>
        <v>0</v>
      </c>
      <c r="E10" s="61"/>
      <c r="F10" s="62"/>
      <c r="G10" t="s">
        <v>170</v>
      </c>
    </row>
    <row r="11" spans="1:7" ht="18.95" customHeight="1" x14ac:dyDescent="0.25">
      <c r="A11" s="63"/>
      <c r="B11" s="59">
        <v>4453</v>
      </c>
      <c r="C11" s="62"/>
      <c r="D11" s="61">
        <f>+'Cadrage TVA'!F24</f>
        <v>0</v>
      </c>
      <c r="E11" s="61"/>
      <c r="F11" s="62"/>
      <c r="G11" t="s">
        <v>189</v>
      </c>
    </row>
    <row r="12" spans="1:7" ht="18.95" customHeight="1" x14ac:dyDescent="0.25">
      <c r="A12" s="63"/>
      <c r="B12" s="59">
        <v>4452</v>
      </c>
      <c r="C12" s="62"/>
      <c r="D12" s="61">
        <f>'Cadrage TVA'!F9+'Cadrage TVA'!F11+'Cadrage TVA'!F10</f>
        <v>0</v>
      </c>
      <c r="E12" s="61"/>
      <c r="F12" s="62"/>
      <c r="G12" t="s">
        <v>190</v>
      </c>
    </row>
    <row r="13" spans="1:7" ht="18.95" customHeight="1" x14ac:dyDescent="0.25">
      <c r="A13" s="63"/>
      <c r="B13" s="59">
        <v>44551</v>
      </c>
      <c r="C13" s="60" t="s">
        <v>162</v>
      </c>
      <c r="D13" s="61"/>
      <c r="E13" s="61">
        <f>ROUND('Cadrage TVA'!F29,0)</f>
        <v>0</v>
      </c>
      <c r="F13" s="62"/>
      <c r="G13" t="s">
        <v>167</v>
      </c>
    </row>
    <row r="14" spans="1:7" ht="18.95" customHeight="1" x14ac:dyDescent="0.25">
      <c r="A14" s="63"/>
      <c r="B14" s="59">
        <v>44567</v>
      </c>
      <c r="C14" s="92"/>
      <c r="D14" s="61">
        <f>ROUND('Cadrage TVA'!F30,0)</f>
        <v>0</v>
      </c>
      <c r="E14" s="61"/>
      <c r="F14" s="62"/>
      <c r="G14" t="s">
        <v>191</v>
      </c>
    </row>
    <row r="15" spans="1:7" ht="18.95" customHeight="1" x14ac:dyDescent="0.25">
      <c r="A15" s="63"/>
      <c r="B15" s="64">
        <v>758</v>
      </c>
      <c r="C15" s="62"/>
      <c r="D15" s="61"/>
      <c r="E15" s="61" t="s">
        <v>161</v>
      </c>
      <c r="F15" s="62"/>
    </row>
    <row r="16" spans="1:7" ht="18.95" customHeight="1" x14ac:dyDescent="0.25">
      <c r="A16" s="63"/>
      <c r="B16" s="64">
        <v>658</v>
      </c>
      <c r="C16" s="62"/>
      <c r="D16" s="61" t="s">
        <v>161</v>
      </c>
      <c r="E16" s="61"/>
      <c r="F16" s="62"/>
    </row>
    <row r="17" spans="1:6" ht="18.95" customHeight="1" x14ac:dyDescent="0.25">
      <c r="A17" s="63"/>
      <c r="B17" s="59"/>
      <c r="C17" s="62"/>
      <c r="D17" s="65"/>
      <c r="E17" s="65"/>
      <c r="F17" s="62"/>
    </row>
    <row r="18" spans="1:6" ht="18.95" customHeight="1" x14ac:dyDescent="0.25">
      <c r="A18" s="63"/>
      <c r="B18" s="59"/>
      <c r="C18" s="66" t="s">
        <v>163</v>
      </c>
      <c r="D18" s="67">
        <f>SUM(D2:D17)</f>
        <v>0</v>
      </c>
      <c r="E18" s="67">
        <f>SUM(E2:E17)</f>
        <v>0</v>
      </c>
      <c r="F18" s="62"/>
    </row>
    <row r="19" spans="1:6" ht="18.95" customHeight="1" x14ac:dyDescent="0.25">
      <c r="A19" s="63"/>
      <c r="B19" s="59"/>
      <c r="C19" s="62"/>
      <c r="D19" s="65"/>
      <c r="E19" s="65"/>
      <c r="F19" s="62"/>
    </row>
    <row r="20" spans="1:6" ht="18.95" customHeight="1" x14ac:dyDescent="0.25">
      <c r="A20" s="63"/>
      <c r="B20" s="59"/>
      <c r="C20" s="62"/>
      <c r="D20" s="65"/>
      <c r="E20" s="65"/>
      <c r="F20" s="62"/>
    </row>
    <row r="23" spans="1:6" x14ac:dyDescent="0.25">
      <c r="E23" s="9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Cadrage TVA</vt:lpstr>
      <vt:lpstr>CA3</vt:lpstr>
      <vt:lpstr>OD TVA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Lydia LANNES</cp:lastModifiedBy>
  <cp:lastPrinted>2024-06-20T09:56:36Z</cp:lastPrinted>
  <dcterms:created xsi:type="dcterms:W3CDTF">2021-07-14T18:03:35Z</dcterms:created>
  <dcterms:modified xsi:type="dcterms:W3CDTF">2025-01-09T14:17:50Z</dcterms:modified>
</cp:coreProperties>
</file>